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7" activeTab="4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  <definedName name="_xlnm.Print_Titles_1">'Declaration'!$4:$6</definedName>
    <definedName name="_xlnm.Print_Titles_7">'Table-IIIB Unclaimed Details'!$4:$6</definedName>
  </definedNames>
  <calcPr fullCalcOnLoad="1"/>
</workbook>
</file>

<file path=xl/sharedStrings.xml><?xml version="1.0" encoding="utf-8"?>
<sst xmlns="http://schemas.openxmlformats.org/spreadsheetml/2006/main" count="366" uniqueCount="168">
  <si>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</si>
  <si>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</si>
  <si>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</si>
  <si>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</si>
  <si>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</si>
  <si>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</si>
  <si>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</si>
  <si>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t>a. if under 31(1)(b) then indicate the report for quarter ending 30/06/2021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</si>
  <si>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</si>
  <si>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</si>
  <si>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</si>
  <si>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</si>
  <si>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</si>
  <si>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</si>
  <si>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</si>
  <si>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</si>
  <si>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</si>
  <si>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</si>
  <si>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</si>
  <si>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</si>
  <si>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</si>
  <si>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</si>
  <si>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</si>
  <si>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</si>
  <si>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</si>
  <si>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</si>
  <si>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</si>
  <si>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</si>
  <si>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</si>
  <si>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</si>
  <si>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</si>
  <si>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</si>
  <si>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</si>
  <si>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</si>
  <si>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</si>
  <si>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</si>
  <si>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</si>
  <si>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</si>
  <si>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</si>
  <si>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</si>
  <si>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</si>
  <si>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</si>
  <si>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</si>
  <si>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</si>
  <si>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</si>
  <si>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</si>
  <si>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</si>
  <si>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</si>
  <si>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</si>
  <si>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</si>
  <si>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</si>
  <si>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</si>
  <si>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</si>
  <si>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</si>
  <si>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</si>
  <si>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</si>
  <si>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</si>
  <si>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</si>
  <si>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</si>
  <si>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</si>
  <si>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</si>
  <si>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</si>
  <si>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</si>
  <si>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</si>
  <si>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</si>
  <si>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</si>
  <si>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</si>
  <si>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</si>
  <si>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</si>
  <si>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</si>
  <si>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</si>
  <si>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</si>
  <si>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</si>
  <si>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</si>
  <si>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</si>
  <si>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</si>
  <si>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</si>
  <si>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</si>
  <si>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</si>
  <si>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</si>
  <si>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</si>
  <si>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</si>
  <si>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</si>
  <si>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</si>
  <si>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</si>
  <si>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</si>
  <si>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</si>
  <si>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</si>
  <si>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</si>
  <si>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</si>
  <si>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</si>
  <si>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</si>
  <si>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</si>
  <si>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</si>
  <si>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</si>
  <si>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</si>
  <si>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</si>
  <si>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</si>
  <si>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</si>
  <si>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 S G TRADERS LTD  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</si>
  <si>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</si>
  <si>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</si>
  <si>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</si>
  <si>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</si>
  <si>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</si>
  <si>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</si>
  <si>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</si>
  <si>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</si>
  <si>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</si>
  <si>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</si>
  <si>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</si>
  <si>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</si>
  <si>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</si>
  <si>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</si>
  <si>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</si>
  <si>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</si>
  <si>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</si>
  <si>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</si>
  <si>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</si>
  <si>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</si>
  <si>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</si>
  <si>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</si>
  <si>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</si>
  <si>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</si>
  <si>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</si>
  <si>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</si>
  <si>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</si>
  <si>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</si>
  <si>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</si>
  <si>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</si>
  <si>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</si>
  <si>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</si>
  <si>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</si>
  <si>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</si>
  <si>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</si>
  <si>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</si>
  <si>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</si>
  <si>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</si>
  <si>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</si>
  <si>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</si>
  <si>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</si>
  <si>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</si>
  <si>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</si>
  <si>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</si>
  <si>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 xml:space="preserve">SEETHA KUMARI                                                                                                                                         </t>
  </si>
  <si>
    <t xml:space="preserve">APFPS2411B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</si>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</sst>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Border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1" xfId="20" applyFont="1" applyBorder="1" applyAlignment="1">
      <alignment vertical="top" wrapText="1"/>
      <protection/>
    </xf>
    <xf numFmtId="164" fontId="5" fillId="0" borderId="1" xfId="20" applyFont="1" applyBorder="1" applyAlignment="1">
      <alignment vertical="top"/>
      <protection/>
    </xf>
    <xf numFmtId="164" fontId="5" fillId="0" borderId="1" xfId="20" applyFont="1" applyBorder="1">
      <alignment/>
      <protection/>
    </xf>
    <xf numFmtId="164" fontId="5" fillId="0" borderId="1" xfId="20" applyFont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>
      <alignment/>
      <protection/>
    </xf>
    <xf numFmtId="166" fontId="3" fillId="0" borderId="1" xfId="20" applyNumberFormat="1" applyFont="1" applyBorder="1">
      <alignment/>
      <protection/>
    </xf>
    <xf numFmtId="166" fontId="3" fillId="0" borderId="1" xfId="20" applyNumberFormat="1" applyFont="1" applyBorder="1" applyAlignment="1">
      <alignment horizontal="right"/>
      <protection/>
    </xf>
    <xf numFmtId="164" fontId="3" fillId="0" borderId="1" xfId="20" applyFont="1" applyBorder="1" applyAlignment="1">
      <alignment horizontal="right"/>
      <protection/>
    </xf>
    <xf numFmtId="166" fontId="5" fillId="0" borderId="1" xfId="20" applyNumberFormat="1" applyFont="1" applyBorder="1">
      <alignment/>
      <protection/>
    </xf>
    <xf numFmtId="164" fontId="5" fillId="0" borderId="1" xfId="20" applyFont="1" applyBorder="1" applyAlignment="1">
      <alignment wrapText="1"/>
      <protection/>
    </xf>
    <xf numFmtId="164" fontId="5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justify"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 vertical="top" wrapText="1"/>
      <protection/>
    </xf>
    <xf numFmtId="164" fontId="2" fillId="0" borderId="1" xfId="20" applyFont="1" applyBorder="1" applyAlignment="1">
      <alignment wrapText="1"/>
      <protection/>
    </xf>
    <xf numFmtId="164" fontId="2" fillId="0" borderId="1" xfId="20" applyFont="1" applyBorder="1" applyAlignment="1">
      <alignment vertical="top"/>
      <protection/>
    </xf>
    <xf numFmtId="164" fontId="2" fillId="0" borderId="1" xfId="20" applyFont="1" applyBorder="1" applyAlignment="1">
      <alignment horizontal="center"/>
      <protection/>
    </xf>
    <xf numFmtId="166" fontId="1" fillId="0" borderId="1" xfId="20" applyNumberFormat="1" applyBorder="1">
      <alignment/>
      <protection/>
    </xf>
    <xf numFmtId="166" fontId="2" fillId="0" borderId="1" xfId="20" applyNumberFormat="1" applyFont="1" applyBorder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10.7109375" style="1" customWidth="1"/>
    <col min="2" max="2" width="111.421875" style="1" customWidth="1"/>
    <col min="3" max="4" width="10.7109375" style="1" customWidth="1"/>
    <col min="5" max="16384" width="8.7109375" style="1" customWidth="1"/>
  </cols>
  <sheetData>
    <row r="1" spans="1:4" ht="12.75">
      <c r="A1" s="2" t="s">
        <v>0</v>
      </c>
      <c r="B1" s="2"/>
      <c r="C1" s="2"/>
      <c r="D1" s="2"/>
    </row>
    <row r="3" spans="1:2" ht="12.75">
      <c r="A3" s="1" t="s">
        <v>1</v>
      </c>
      <c r="B3" s="1" t="s">
        <v>2</v>
      </c>
    </row>
    <row r="4" spans="1:2" ht="12.75">
      <c r="A4" s="1" t="s">
        <v>3</v>
      </c>
      <c r="B4" s="1" t="s">
        <v>4</v>
      </c>
    </row>
    <row r="5" spans="1:2" ht="12.75">
      <c r="A5" s="1" t="s">
        <v>5</v>
      </c>
      <c r="B5" s="1" t="s">
        <v>6</v>
      </c>
    </row>
    <row r="6" ht="12.75">
      <c r="B6" s="1" t="s">
        <v>7</v>
      </c>
    </row>
    <row r="7" ht="12.75">
      <c r="B7" s="1" t="s">
        <v>8</v>
      </c>
    </row>
    <row r="8" spans="1:2" ht="12.75">
      <c r="A8" s="1" t="s">
        <v>9</v>
      </c>
      <c r="B8" s="1" t="s">
        <v>10</v>
      </c>
    </row>
    <row r="9" spans="1:4" ht="12.75">
      <c r="A9" s="3"/>
      <c r="B9" s="3" t="s">
        <v>11</v>
      </c>
      <c r="C9" s="3" t="s">
        <v>12</v>
      </c>
      <c r="D9" s="3" t="s">
        <v>13</v>
      </c>
    </row>
    <row r="10" spans="1:4" ht="12.75">
      <c r="A10" s="3" t="s">
        <v>14</v>
      </c>
      <c r="B10" s="3" t="s">
        <v>15</v>
      </c>
      <c r="C10" s="3"/>
      <c r="D10" s="3"/>
    </row>
    <row r="11" spans="1:4" ht="12.75">
      <c r="A11" s="3" t="s">
        <v>16</v>
      </c>
      <c r="B11" s="3" t="s">
        <v>17</v>
      </c>
      <c r="C11" s="3"/>
      <c r="D11" s="3"/>
    </row>
    <row r="12" spans="1:4" ht="12.75">
      <c r="A12" s="3" t="s">
        <v>18</v>
      </c>
      <c r="B12" s="3" t="s">
        <v>19</v>
      </c>
      <c r="C12" s="3"/>
      <c r="D12" s="3"/>
    </row>
    <row r="13" spans="1:4" ht="12.75">
      <c r="A13" s="3" t="s">
        <v>20</v>
      </c>
      <c r="B13" s="3" t="s">
        <v>21</v>
      </c>
      <c r="C13" s="3"/>
      <c r="D13" s="3"/>
    </row>
    <row r="14" spans="1:4" ht="12.75">
      <c r="A14" s="3" t="s">
        <v>22</v>
      </c>
      <c r="B14" s="3" t="s">
        <v>23</v>
      </c>
      <c r="C14" s="3"/>
      <c r="D14" s="3"/>
    </row>
    <row r="17" ht="12.75">
      <c r="B17" s="1" t="s">
        <v>24</v>
      </c>
    </row>
    <row r="18" ht="12.75">
      <c r="B18" s="1" t="s">
        <v>25</v>
      </c>
    </row>
    <row r="19" ht="12.75">
      <c r="B19" s="1" t="s">
        <v>26</v>
      </c>
    </row>
    <row r="20" ht="12.75">
      <c r="B20" s="1" t="s">
        <v>27</v>
      </c>
    </row>
    <row r="21" ht="12.75">
      <c r="B21" s="1" t="s">
        <v>28</v>
      </c>
    </row>
    <row r="24" spans="1:2" ht="12.75">
      <c r="A24" s="1" t="s">
        <v>29</v>
      </c>
      <c r="B24" s="1" t="s">
        <v>30</v>
      </c>
    </row>
    <row r="25" s="4" customFormat="1" ht="12.75"/>
  </sheetData>
  <sheetProtection selectLockedCells="1" selectUnlockedCells="1"/>
  <mergeCells count="1">
    <mergeCell ref="A1:D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SheetLayoutView="100" workbookViewId="0" topLeftCell="A1">
      <selection activeCell="G6" sqref="G6"/>
    </sheetView>
  </sheetViews>
  <sheetFormatPr defaultColWidth="8.00390625" defaultRowHeight="12.75"/>
  <cols>
    <col min="1" max="1" width="5.00390625" style="5" customWidth="1"/>
    <col min="2" max="2" width="25.8515625" style="5" customWidth="1"/>
    <col min="3" max="9" width="8.00390625" style="5" customWidth="1"/>
    <col min="10" max="10" width="6.57421875" style="5" customWidth="1"/>
    <col min="11" max="12" width="8.00390625" style="5" customWidth="1"/>
    <col min="13" max="13" width="6.140625" style="5" customWidth="1"/>
    <col min="14" max="14" width="8.00390625" style="5" customWidth="1"/>
    <col min="15" max="15" width="6.28125" style="5" customWidth="1"/>
    <col min="16" max="16384" width="8.00390625" style="5" customWidth="1"/>
  </cols>
  <sheetData>
    <row r="1" spans="1:4" ht="12.75">
      <c r="A1" s="6"/>
      <c r="B1" s="6"/>
      <c r="C1" s="6"/>
      <c r="D1" s="6"/>
    </row>
    <row r="2" s="8" customFormat="1" ht="12.75">
      <c r="A2" s="7" t="s">
        <v>31</v>
      </c>
    </row>
    <row r="4" spans="1:19" s="8" customFormat="1" ht="12.75" customHeight="1">
      <c r="A4" s="9" t="s">
        <v>32</v>
      </c>
      <c r="B4" s="10" t="s">
        <v>33</v>
      </c>
      <c r="C4" s="9" t="s">
        <v>34</v>
      </c>
      <c r="D4" s="9" t="s">
        <v>35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40</v>
      </c>
      <c r="J4" s="9"/>
      <c r="K4" s="9"/>
      <c r="L4" s="9"/>
      <c r="M4" s="9" t="s">
        <v>41</v>
      </c>
      <c r="N4" s="9" t="s">
        <v>42</v>
      </c>
      <c r="O4" s="9" t="s">
        <v>43</v>
      </c>
      <c r="P4" s="9"/>
      <c r="Q4" s="9" t="s">
        <v>44</v>
      </c>
      <c r="R4" s="9"/>
      <c r="S4" s="9" t="s">
        <v>45</v>
      </c>
    </row>
    <row r="5" spans="1:19" s="8" customFormat="1" ht="12.75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9" t="s">
        <v>47</v>
      </c>
      <c r="M5" s="11"/>
      <c r="N5" s="11"/>
      <c r="O5" s="9" t="s">
        <v>48</v>
      </c>
      <c r="P5" s="9" t="s">
        <v>49</v>
      </c>
      <c r="Q5" s="9" t="s">
        <v>48</v>
      </c>
      <c r="R5" s="9" t="s">
        <v>49</v>
      </c>
      <c r="S5" s="11"/>
    </row>
    <row r="6" spans="1:19" s="8" customFormat="1" ht="12.75">
      <c r="A6" s="11"/>
      <c r="B6" s="11"/>
      <c r="C6" s="11"/>
      <c r="D6" s="11"/>
      <c r="E6" s="11"/>
      <c r="F6" s="11"/>
      <c r="G6" s="11"/>
      <c r="H6" s="11"/>
      <c r="I6" s="9" t="s">
        <v>50</v>
      </c>
      <c r="J6" s="9" t="s">
        <v>51</v>
      </c>
      <c r="K6" s="9" t="s">
        <v>52</v>
      </c>
      <c r="L6" s="11"/>
      <c r="M6" s="11"/>
      <c r="N6" s="11"/>
      <c r="O6" s="11"/>
      <c r="P6" s="11"/>
      <c r="Q6" s="11"/>
      <c r="R6" s="11"/>
      <c r="S6" s="11"/>
    </row>
    <row r="7" spans="1:19" ht="12.7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/>
      <c r="K7" s="13"/>
      <c r="L7" s="13"/>
      <c r="M7" s="13" t="s">
        <v>62</v>
      </c>
      <c r="N7" s="13" t="s">
        <v>63</v>
      </c>
      <c r="O7" s="13" t="s">
        <v>64</v>
      </c>
      <c r="P7" s="13"/>
      <c r="Q7" s="13" t="s">
        <v>65</v>
      </c>
      <c r="R7" s="13"/>
      <c r="S7" s="13" t="s">
        <v>66</v>
      </c>
    </row>
    <row r="8" spans="1:19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14" t="s">
        <v>67</v>
      </c>
      <c r="B9" s="14" t="s">
        <v>68</v>
      </c>
      <c r="C9" s="14">
        <v>5</v>
      </c>
      <c r="D9" s="14">
        <v>7050444</v>
      </c>
      <c r="E9" s="14">
        <v>0</v>
      </c>
      <c r="F9" s="14">
        <v>0</v>
      </c>
      <c r="G9" s="14">
        <v>7050444</v>
      </c>
      <c r="H9" s="15">
        <f>SUM(G9/15608350*100)</f>
        <v>45.17097579180375</v>
      </c>
      <c r="I9" s="14">
        <v>7050444</v>
      </c>
      <c r="J9" s="14">
        <v>0</v>
      </c>
      <c r="K9" s="14">
        <v>7050444</v>
      </c>
      <c r="L9" s="15">
        <f>SUM(K9/15608350*100)</f>
        <v>45.17097579180375</v>
      </c>
      <c r="M9" s="14">
        <v>0</v>
      </c>
      <c r="N9" s="15">
        <f>SUM((G9+M9)/15608350*100)</f>
        <v>45.17097579180375</v>
      </c>
      <c r="O9" s="14">
        <v>0</v>
      </c>
      <c r="P9" s="15">
        <f>SUM(O9/7050444*100)</f>
        <v>0</v>
      </c>
      <c r="Q9" s="14">
        <v>3348858</v>
      </c>
      <c r="R9" s="15">
        <f>SUM(Q9/7050444*100)</f>
        <v>47.49854051744826</v>
      </c>
      <c r="S9" s="14">
        <v>7050144</v>
      </c>
    </row>
    <row r="10" spans="1:19" ht="12.75">
      <c r="A10" s="14" t="s">
        <v>69</v>
      </c>
      <c r="B10" s="14" t="s">
        <v>70</v>
      </c>
      <c r="C10" s="14">
        <v>21779</v>
      </c>
      <c r="D10" s="14">
        <v>8557906</v>
      </c>
      <c r="E10" s="14">
        <v>0</v>
      </c>
      <c r="F10" s="14">
        <v>0</v>
      </c>
      <c r="G10" s="14">
        <v>8557906</v>
      </c>
      <c r="H10" s="15">
        <f>SUM(G10/15608350*100)</f>
        <v>54.82902420819625</v>
      </c>
      <c r="I10" s="14">
        <v>8557906</v>
      </c>
      <c r="J10" s="14">
        <v>0</v>
      </c>
      <c r="K10" s="14">
        <v>8557906</v>
      </c>
      <c r="L10" s="15">
        <f>SUM(K10/15608350*100)</f>
        <v>54.82902420819625</v>
      </c>
      <c r="M10" s="14">
        <v>0</v>
      </c>
      <c r="N10" s="16">
        <f>SUM((G10+M10)/15608350*100)</f>
        <v>54.82902420819625</v>
      </c>
      <c r="O10" s="17">
        <v>0</v>
      </c>
      <c r="P10" s="16">
        <f>SUM(O10/8557906*100)</f>
        <v>0</v>
      </c>
      <c r="Q10" s="17" t="s">
        <v>71</v>
      </c>
      <c r="R10" s="17" t="s">
        <v>71</v>
      </c>
      <c r="S10" s="14">
        <v>8463958</v>
      </c>
    </row>
    <row r="11" spans="1:19" ht="12.75">
      <c r="A11" s="14" t="s">
        <v>72</v>
      </c>
      <c r="B11" s="14" t="s">
        <v>73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  <c r="O11" s="17"/>
      <c r="P11" s="17"/>
      <c r="Q11" s="17"/>
      <c r="R11" s="17"/>
      <c r="S11" s="14"/>
    </row>
    <row r="12" spans="1:19" ht="12.75">
      <c r="A12" s="14" t="s">
        <v>74</v>
      </c>
      <c r="B12" s="14" t="s">
        <v>75</v>
      </c>
      <c r="C12" s="14">
        <v>0</v>
      </c>
      <c r="D12" s="14">
        <v>0</v>
      </c>
      <c r="E12" s="14">
        <v>0</v>
      </c>
      <c r="F12" s="14">
        <v>0</v>
      </c>
      <c r="G12" s="17">
        <v>0</v>
      </c>
      <c r="H12" s="17" t="s">
        <v>71</v>
      </c>
      <c r="I12" s="14">
        <v>0</v>
      </c>
      <c r="J12" s="14">
        <v>0</v>
      </c>
      <c r="K12" s="14">
        <v>0</v>
      </c>
      <c r="L12" s="15">
        <f>SUM(K12/15608350*100)</f>
        <v>0</v>
      </c>
      <c r="M12" s="14">
        <v>0</v>
      </c>
      <c r="N12" s="17" t="s">
        <v>71</v>
      </c>
      <c r="O12" s="17">
        <v>0</v>
      </c>
      <c r="P12" s="16">
        <v>0</v>
      </c>
      <c r="Q12" s="17" t="s">
        <v>71</v>
      </c>
      <c r="R12" s="17" t="s">
        <v>71</v>
      </c>
      <c r="S12" s="14">
        <v>0</v>
      </c>
    </row>
    <row r="13" spans="1:19" ht="12.75">
      <c r="A13" s="14" t="s">
        <v>76</v>
      </c>
      <c r="B13" s="14" t="s">
        <v>77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f>SUM(G13/15608350*100)</f>
        <v>0</v>
      </c>
      <c r="I13" s="14">
        <v>0</v>
      </c>
      <c r="J13" s="14">
        <v>0</v>
      </c>
      <c r="K13" s="14">
        <v>0</v>
      </c>
      <c r="L13" s="15">
        <f>SUM(K13/15608350*100)</f>
        <v>0</v>
      </c>
      <c r="M13" s="14">
        <v>0</v>
      </c>
      <c r="N13" s="16">
        <f>SUM((G13+M13)/15608350*100)</f>
        <v>0</v>
      </c>
      <c r="O13" s="17">
        <v>0</v>
      </c>
      <c r="P13" s="16">
        <v>0</v>
      </c>
      <c r="Q13" s="17" t="s">
        <v>71</v>
      </c>
      <c r="R13" s="17" t="s">
        <v>71</v>
      </c>
      <c r="S13" s="14">
        <v>0</v>
      </c>
    </row>
    <row r="14" spans="1:19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8" customFormat="1" ht="12.75">
      <c r="A15" s="11"/>
      <c r="B15" s="11" t="s">
        <v>78</v>
      </c>
      <c r="C15" s="11">
        <f>SUM(C9:C13)</f>
        <v>21784</v>
      </c>
      <c r="D15" s="11">
        <f>SUM(D9:D13)</f>
        <v>15608350</v>
      </c>
      <c r="E15" s="11">
        <f>SUM(E9:E13)</f>
        <v>0</v>
      </c>
      <c r="F15" s="11">
        <f>SUM(F9:F13)</f>
        <v>0</v>
      </c>
      <c r="G15" s="11">
        <f>SUM(G9:G13)</f>
        <v>15608350</v>
      </c>
      <c r="H15" s="18">
        <f>SUM(H9:H13)</f>
        <v>100</v>
      </c>
      <c r="I15" s="11">
        <f>SUM(I9:I13)</f>
        <v>15608350</v>
      </c>
      <c r="J15" s="11">
        <f>SUM(J9:J13)</f>
        <v>0</v>
      </c>
      <c r="K15" s="11">
        <f>SUM(K9:K13)</f>
        <v>15608350</v>
      </c>
      <c r="L15" s="18">
        <f>SUM(L9:L13)</f>
        <v>100</v>
      </c>
      <c r="M15" s="11">
        <f>SUM(M9:M13)</f>
        <v>0</v>
      </c>
      <c r="N15" s="18">
        <f>SUM(N9:N13)</f>
        <v>100</v>
      </c>
      <c r="O15" s="11">
        <f>SUM(O9:O13)</f>
        <v>0</v>
      </c>
      <c r="P15" s="18">
        <f>SUM(O15/G15*100)</f>
        <v>0</v>
      </c>
      <c r="Q15" s="11">
        <f>SUM(Q9:Q13)</f>
        <v>3348858</v>
      </c>
      <c r="R15" s="18">
        <f>SUM(R9:R13)</f>
        <v>47.49854051744826</v>
      </c>
      <c r="S15" s="11">
        <f>SUM(S9:S13)</f>
        <v>15514102</v>
      </c>
    </row>
  </sheetData>
  <sheetProtection selectLockedCells="1" selectUnlockedCells="1"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workbookViewId="0" topLeftCell="A1">
      <selection activeCell="J27" sqref="J27"/>
    </sheetView>
  </sheetViews>
  <sheetFormatPr defaultColWidth="9.140625" defaultRowHeight="12.75"/>
  <cols>
    <col min="1" max="1" width="4.421875" style="5" customWidth="1"/>
    <col min="2" max="2" width="37.57421875" style="5" customWidth="1"/>
    <col min="3" max="3" width="11.28125" style="5" customWidth="1"/>
    <col min="4" max="4" width="4.28125" style="5" customWidth="1"/>
    <col min="5" max="5" width="11.8515625" style="5" customWidth="1"/>
    <col min="6" max="7" width="4.7109375" style="5" customWidth="1"/>
    <col min="8" max="8" width="8.421875" style="5" customWidth="1"/>
    <col min="9" max="9" width="8.00390625" style="5" customWidth="1"/>
    <col min="10" max="10" width="9.140625" style="5" customWidth="1"/>
    <col min="11" max="11" width="5.7109375" style="5" customWidth="1"/>
    <col min="12" max="12" width="9.00390625" style="5" customWidth="1"/>
    <col min="13" max="13" width="7.8515625" style="5" customWidth="1"/>
    <col min="14" max="14" width="5.140625" style="5" customWidth="1"/>
    <col min="15" max="15" width="8.00390625" style="5" customWidth="1"/>
    <col min="16" max="16" width="6.140625" style="5" customWidth="1"/>
    <col min="17" max="17" width="6.8515625" style="5" customWidth="1"/>
    <col min="18" max="18" width="9.140625" style="5" customWidth="1"/>
    <col min="19" max="19" width="7.8515625" style="5" customWidth="1"/>
    <col min="20" max="20" width="9.421875" style="5" customWidth="1"/>
    <col min="21" max="16384" width="8.7109375" style="5" customWidth="1"/>
  </cols>
  <sheetData>
    <row r="1" s="8" customFormat="1" ht="12.75">
      <c r="A1" s="7" t="s">
        <v>79</v>
      </c>
    </row>
    <row r="3" spans="1:20" s="8" customFormat="1" ht="135" customHeight="1">
      <c r="A3" s="9" t="s">
        <v>32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83</v>
      </c>
      <c r="J3" s="9" t="s">
        <v>40</v>
      </c>
      <c r="K3" s="9"/>
      <c r="L3" s="9"/>
      <c r="M3" s="9"/>
      <c r="N3" s="9" t="s">
        <v>41</v>
      </c>
      <c r="O3" s="9" t="s">
        <v>84</v>
      </c>
      <c r="P3" s="9" t="s">
        <v>43</v>
      </c>
      <c r="Q3" s="9"/>
      <c r="R3" s="9" t="s">
        <v>44</v>
      </c>
      <c r="S3" s="9"/>
      <c r="T3" s="9" t="s">
        <v>45</v>
      </c>
    </row>
    <row r="4" spans="1:20" s="8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9" t="s">
        <v>47</v>
      </c>
      <c r="N4" s="19"/>
      <c r="O4" s="11"/>
      <c r="P4" s="10" t="s">
        <v>48</v>
      </c>
      <c r="Q4" s="9" t="s">
        <v>49</v>
      </c>
      <c r="R4" s="9" t="s">
        <v>48</v>
      </c>
      <c r="S4" s="9" t="s">
        <v>49</v>
      </c>
      <c r="T4" s="11"/>
    </row>
    <row r="5" spans="1:20" s="8" customFormat="1" ht="12.75">
      <c r="A5" s="11"/>
      <c r="B5" s="11"/>
      <c r="C5" s="11"/>
      <c r="D5" s="11"/>
      <c r="E5" s="11"/>
      <c r="F5" s="11"/>
      <c r="G5" s="11"/>
      <c r="H5" s="11"/>
      <c r="I5" s="11"/>
      <c r="J5" s="9" t="s">
        <v>50</v>
      </c>
      <c r="K5" s="9" t="s">
        <v>51</v>
      </c>
      <c r="L5" s="9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8" customFormat="1" ht="12.75">
      <c r="A6" s="20"/>
      <c r="B6" s="20" t="s">
        <v>53</v>
      </c>
      <c r="C6" s="20" t="s">
        <v>54</v>
      </c>
      <c r="D6" s="20" t="s">
        <v>55</v>
      </c>
      <c r="E6" s="20" t="s">
        <v>56</v>
      </c>
      <c r="F6" s="20" t="s">
        <v>57</v>
      </c>
      <c r="G6" s="20" t="s">
        <v>58</v>
      </c>
      <c r="H6" s="20" t="s">
        <v>59</v>
      </c>
      <c r="I6" s="20" t="s">
        <v>60</v>
      </c>
      <c r="J6" s="20" t="s">
        <v>61</v>
      </c>
      <c r="K6" s="20"/>
      <c r="L6" s="20"/>
      <c r="M6" s="20"/>
      <c r="N6" s="20" t="s">
        <v>62</v>
      </c>
      <c r="O6" s="20" t="s">
        <v>63</v>
      </c>
      <c r="P6" s="20" t="s">
        <v>64</v>
      </c>
      <c r="Q6" s="20"/>
      <c r="R6" s="20" t="s">
        <v>65</v>
      </c>
      <c r="S6" s="20"/>
      <c r="T6" s="20" t="s">
        <v>66</v>
      </c>
    </row>
    <row r="7" spans="1:20" ht="12.75">
      <c r="A7" s="14" t="s">
        <v>85</v>
      </c>
      <c r="B7" s="14" t="s">
        <v>86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14" t="s">
        <v>87</v>
      </c>
      <c r="B8" s="14" t="s">
        <v>88</v>
      </c>
      <c r="C8" s="14"/>
      <c r="D8" s="14">
        <v>1</v>
      </c>
      <c r="E8" s="14">
        <v>45500</v>
      </c>
      <c r="F8" s="14">
        <v>0</v>
      </c>
      <c r="G8" s="14">
        <v>0</v>
      </c>
      <c r="H8" s="14">
        <v>45500</v>
      </c>
      <c r="I8" s="15">
        <f>SUM(H8/15608350*100)</f>
        <v>0.2915106337313041</v>
      </c>
      <c r="J8" s="14">
        <v>45500</v>
      </c>
      <c r="K8" s="14">
        <v>0</v>
      </c>
      <c r="L8" s="14">
        <f>+J8+K8</f>
        <v>45500</v>
      </c>
      <c r="M8" s="15">
        <f>SUM(L8/15608350*100)</f>
        <v>0.2915106337313041</v>
      </c>
      <c r="N8" s="14">
        <v>0</v>
      </c>
      <c r="O8" s="15">
        <f>SUM((H8+N8)/15608350*100)</f>
        <v>0.2915106337313041</v>
      </c>
      <c r="P8" s="14">
        <v>0</v>
      </c>
      <c r="Q8" s="15">
        <v>0</v>
      </c>
      <c r="R8" s="14">
        <v>0</v>
      </c>
      <c r="S8" s="15">
        <v>0</v>
      </c>
      <c r="T8" s="14">
        <v>45500</v>
      </c>
    </row>
    <row r="9" spans="1:20" ht="12.75">
      <c r="A9" s="14"/>
      <c r="B9" s="14" t="s">
        <v>89</v>
      </c>
      <c r="C9" s="14" t="s">
        <v>90</v>
      </c>
      <c r="D9" s="14">
        <v>1</v>
      </c>
      <c r="E9" s="14">
        <v>45500</v>
      </c>
      <c r="F9" s="14">
        <v>0</v>
      </c>
      <c r="G9" s="14">
        <v>0</v>
      </c>
      <c r="H9" s="14">
        <v>45500</v>
      </c>
      <c r="I9" s="15">
        <f>SUM(H9/15608350*100)</f>
        <v>0.2915106337313041</v>
      </c>
      <c r="J9" s="14">
        <v>45500</v>
      </c>
      <c r="K9" s="14">
        <v>0</v>
      </c>
      <c r="L9" s="14">
        <f>+J9+K9</f>
        <v>45500</v>
      </c>
      <c r="M9" s="15">
        <f>SUM(L9/15608350*100)</f>
        <v>0.2915106337313041</v>
      </c>
      <c r="N9" s="14">
        <v>0</v>
      </c>
      <c r="O9" s="15">
        <f>SUM((H9+N9)/15608350*100)</f>
        <v>0.2915106337313041</v>
      </c>
      <c r="P9" s="14">
        <v>0</v>
      </c>
      <c r="Q9" s="15">
        <f>SUM(P9/H9*100)</f>
        <v>0</v>
      </c>
      <c r="R9" s="14">
        <v>0</v>
      </c>
      <c r="S9" s="15">
        <f>SUM(R9/H9*100)</f>
        <v>0</v>
      </c>
      <c r="T9" s="14">
        <v>45500</v>
      </c>
    </row>
    <row r="10" spans="1:20" ht="12.75">
      <c r="A10" s="14" t="s">
        <v>91</v>
      </c>
      <c r="B10" s="14" t="s">
        <v>92</v>
      </c>
      <c r="C10" s="1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>
        <f>SUM(H10/15608350*100)</f>
        <v>0</v>
      </c>
      <c r="J10" s="14">
        <v>0</v>
      </c>
      <c r="K10" s="14">
        <v>0</v>
      </c>
      <c r="L10" s="14">
        <f>+J10+K10</f>
        <v>0</v>
      </c>
      <c r="M10" s="15">
        <f>SUM(L10/15608350*100)</f>
        <v>0</v>
      </c>
      <c r="N10" s="14">
        <v>0</v>
      </c>
      <c r="O10" s="15">
        <f>SUM((H10+N10)/15608350*100)</f>
        <v>0</v>
      </c>
      <c r="P10" s="14">
        <v>0</v>
      </c>
      <c r="Q10" s="15">
        <v>0</v>
      </c>
      <c r="R10" s="14">
        <v>0</v>
      </c>
      <c r="S10" s="15">
        <v>0</v>
      </c>
      <c r="T10" s="14">
        <v>0</v>
      </c>
    </row>
    <row r="11" spans="1:20" ht="12.75">
      <c r="A11" s="14" t="s">
        <v>93</v>
      </c>
      <c r="B11" s="14" t="s">
        <v>94</v>
      </c>
      <c r="C11" s="14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f>SUM(H11/15608350*100)</f>
        <v>0</v>
      </c>
      <c r="J11" s="14">
        <v>0</v>
      </c>
      <c r="K11" s="14">
        <v>0</v>
      </c>
      <c r="L11" s="14">
        <f>+J11+K11</f>
        <v>0</v>
      </c>
      <c r="M11" s="15">
        <f>SUM(L11/15608350*100)</f>
        <v>0</v>
      </c>
      <c r="N11" s="14">
        <v>0</v>
      </c>
      <c r="O11" s="15">
        <f>SUM((H11+N11)/15608350*100)</f>
        <v>0</v>
      </c>
      <c r="P11" s="14">
        <v>0</v>
      </c>
      <c r="Q11" s="15">
        <v>0</v>
      </c>
      <c r="R11" s="14">
        <v>0</v>
      </c>
      <c r="S11" s="15">
        <v>0</v>
      </c>
      <c r="T11" s="14">
        <v>0</v>
      </c>
    </row>
    <row r="12" spans="1:20" ht="12.75">
      <c r="A12" s="14" t="s">
        <v>95</v>
      </c>
      <c r="B12" s="14" t="s">
        <v>96</v>
      </c>
      <c r="C12" s="14"/>
      <c r="D12" s="14">
        <v>4</v>
      </c>
      <c r="E12" s="14">
        <v>7004944</v>
      </c>
      <c r="F12" s="14">
        <v>0</v>
      </c>
      <c r="G12" s="14">
        <v>0</v>
      </c>
      <c r="H12" s="14">
        <v>7004944</v>
      </c>
      <c r="I12" s="15">
        <f>SUM(H12/15608350*100)</f>
        <v>44.87946515807244</v>
      </c>
      <c r="J12" s="14">
        <v>7004944</v>
      </c>
      <c r="K12" s="14">
        <v>0</v>
      </c>
      <c r="L12" s="14">
        <f>+J12+K12</f>
        <v>7004944</v>
      </c>
      <c r="M12" s="15">
        <f>SUM(L12/15608350*100)</f>
        <v>44.87946515807244</v>
      </c>
      <c r="N12" s="14">
        <v>0</v>
      </c>
      <c r="O12" s="15">
        <f>SUM((H12+N12)/15608350*100)</f>
        <v>44.87946515807244</v>
      </c>
      <c r="P12" s="14">
        <v>0</v>
      </c>
      <c r="Q12" s="15">
        <v>0</v>
      </c>
      <c r="R12" s="14">
        <v>3348858</v>
      </c>
      <c r="S12" s="15">
        <f>SUM(R12/H12*100)</f>
        <v>47.807063125700935</v>
      </c>
      <c r="T12" s="14">
        <v>7004644</v>
      </c>
    </row>
    <row r="13" spans="1:20" ht="12.75">
      <c r="A13" s="14"/>
      <c r="B13" s="14" t="s">
        <v>97</v>
      </c>
      <c r="C13" s="14" t="s">
        <v>98</v>
      </c>
      <c r="D13" s="14">
        <v>1</v>
      </c>
      <c r="E13" s="14">
        <v>510000</v>
      </c>
      <c r="F13" s="14">
        <v>0</v>
      </c>
      <c r="G13" s="14">
        <v>0</v>
      </c>
      <c r="H13" s="14">
        <v>510000</v>
      </c>
      <c r="I13" s="15">
        <f>SUM(H13/15608350*100)</f>
        <v>3.2674818286365954</v>
      </c>
      <c r="J13" s="14">
        <v>510000</v>
      </c>
      <c r="K13" s="14">
        <v>0</v>
      </c>
      <c r="L13" s="14">
        <f>+J13+K13</f>
        <v>510000</v>
      </c>
      <c r="M13" s="15">
        <f>SUM(L13/15608350*100)</f>
        <v>3.2674818286365954</v>
      </c>
      <c r="N13" s="14">
        <v>0</v>
      </c>
      <c r="O13" s="15">
        <f>SUM((H13+N13)/15608350*100)</f>
        <v>3.2674818286365954</v>
      </c>
      <c r="P13" s="14">
        <v>0</v>
      </c>
      <c r="Q13" s="15">
        <f>SUM(P13/H13*100)</f>
        <v>0</v>
      </c>
      <c r="R13" s="14">
        <v>500000</v>
      </c>
      <c r="S13" s="15">
        <f>SUM(R13/H13*100)</f>
        <v>98.0392156862745</v>
      </c>
      <c r="T13" s="14">
        <v>510000</v>
      </c>
    </row>
    <row r="14" spans="1:20" ht="12.75">
      <c r="A14" s="14"/>
      <c r="B14" s="14" t="s">
        <v>99</v>
      </c>
      <c r="C14" s="14" t="s">
        <v>100</v>
      </c>
      <c r="D14" s="14">
        <v>1</v>
      </c>
      <c r="E14" s="14">
        <v>4968744</v>
      </c>
      <c r="F14" s="14">
        <v>0</v>
      </c>
      <c r="G14" s="14">
        <v>0</v>
      </c>
      <c r="H14" s="14">
        <v>4968744</v>
      </c>
      <c r="I14" s="15">
        <f>SUM(H14/15608350*100)</f>
        <v>31.83388378656296</v>
      </c>
      <c r="J14" s="14">
        <v>4968744</v>
      </c>
      <c r="K14" s="14">
        <v>0</v>
      </c>
      <c r="L14" s="14">
        <f>+J14+K14</f>
        <v>4968744</v>
      </c>
      <c r="M14" s="15">
        <f>SUM(L14/15608350*100)</f>
        <v>31.83388378656296</v>
      </c>
      <c r="N14" s="14">
        <v>0</v>
      </c>
      <c r="O14" s="15">
        <f>SUM((H14+N14)/15608350*100)</f>
        <v>31.83388378656296</v>
      </c>
      <c r="P14" s="14">
        <v>0</v>
      </c>
      <c r="Q14" s="15">
        <f>SUM(P14/H14*100)</f>
        <v>0</v>
      </c>
      <c r="R14" s="14">
        <v>2673858</v>
      </c>
      <c r="S14" s="15">
        <f>SUM(R14/H14*100)</f>
        <v>53.813559322033896</v>
      </c>
      <c r="T14" s="14">
        <v>4968444</v>
      </c>
    </row>
    <row r="15" spans="1:20" ht="12.75">
      <c r="A15" s="14"/>
      <c r="B15" s="14" t="s">
        <v>101</v>
      </c>
      <c r="C15" s="14" t="s">
        <v>102</v>
      </c>
      <c r="D15" s="14">
        <v>1</v>
      </c>
      <c r="E15" s="14">
        <v>905200</v>
      </c>
      <c r="F15" s="14">
        <v>0</v>
      </c>
      <c r="G15" s="14">
        <v>0</v>
      </c>
      <c r="H15" s="14">
        <v>905200</v>
      </c>
      <c r="I15" s="15">
        <f>SUM(H15/15608350*100)</f>
        <v>5.799459904474208</v>
      </c>
      <c r="J15" s="14">
        <v>905200</v>
      </c>
      <c r="K15" s="14">
        <v>0</v>
      </c>
      <c r="L15" s="14">
        <f>+J15+K15</f>
        <v>905200</v>
      </c>
      <c r="M15" s="15">
        <f>SUM(L15/15608350*100)</f>
        <v>5.799459904474208</v>
      </c>
      <c r="N15" s="14">
        <v>0</v>
      </c>
      <c r="O15" s="15">
        <f>SUM((H15+N15)/15608350*100)</f>
        <v>5.799459904474208</v>
      </c>
      <c r="P15" s="14">
        <v>0</v>
      </c>
      <c r="Q15" s="15">
        <f>SUM(P15/H15*100)</f>
        <v>0</v>
      </c>
      <c r="R15" s="14">
        <v>0</v>
      </c>
      <c r="S15" s="15">
        <f>SUM(R15/H15*100)</f>
        <v>0</v>
      </c>
      <c r="T15" s="14">
        <v>905200</v>
      </c>
    </row>
    <row r="16" spans="1:20" ht="12.75">
      <c r="A16" s="14"/>
      <c r="B16" s="14" t="s">
        <v>103</v>
      </c>
      <c r="C16" s="14" t="s">
        <v>104</v>
      </c>
      <c r="D16" s="14">
        <v>1</v>
      </c>
      <c r="E16" s="14">
        <v>621000</v>
      </c>
      <c r="F16" s="14">
        <v>0</v>
      </c>
      <c r="G16" s="14">
        <v>0</v>
      </c>
      <c r="H16" s="14">
        <v>621000</v>
      </c>
      <c r="I16" s="15">
        <f>SUM(H16/15608350*100)</f>
        <v>3.9786396383986773</v>
      </c>
      <c r="J16" s="14">
        <v>621000</v>
      </c>
      <c r="K16" s="14">
        <v>0</v>
      </c>
      <c r="L16" s="14">
        <f>+J16+K16</f>
        <v>621000</v>
      </c>
      <c r="M16" s="15">
        <f>SUM(L16/15608350*100)</f>
        <v>3.9786396383986773</v>
      </c>
      <c r="N16" s="14">
        <v>0</v>
      </c>
      <c r="O16" s="15">
        <f>SUM((H16+N16)/15608350*100)</f>
        <v>3.9786396383986773</v>
      </c>
      <c r="P16" s="14">
        <v>0</v>
      </c>
      <c r="Q16" s="15">
        <f>SUM(P16/H16*100)</f>
        <v>0</v>
      </c>
      <c r="R16" s="14">
        <v>175000</v>
      </c>
      <c r="S16" s="15">
        <f>SUM(R16/H16*100)</f>
        <v>28.180354267310786</v>
      </c>
      <c r="T16" s="14">
        <v>621000</v>
      </c>
    </row>
    <row r="17" spans="1:20" s="8" customFormat="1" ht="12.75">
      <c r="A17" s="11"/>
      <c r="B17" s="11" t="s">
        <v>105</v>
      </c>
      <c r="C17" s="11"/>
      <c r="D17" s="11">
        <f>+D8+D10+D11+D12</f>
        <v>5</v>
      </c>
      <c r="E17" s="11">
        <f>+E8+E10+E11+E12</f>
        <v>7050444</v>
      </c>
      <c r="F17" s="11">
        <f>+F8+F10+F11+F12</f>
        <v>0</v>
      </c>
      <c r="G17" s="11">
        <f>+G8+G10+G11+G12</f>
        <v>0</v>
      </c>
      <c r="H17" s="11">
        <f>+H8+H10+H11+H12</f>
        <v>7050444</v>
      </c>
      <c r="I17" s="18">
        <f>+I8+I10+I11+I12</f>
        <v>45.17097579180375</v>
      </c>
      <c r="J17" s="11">
        <f>+J8+J10+J11+J12</f>
        <v>7050444</v>
      </c>
      <c r="K17" s="11">
        <f>+K8+K10+K11+K12</f>
        <v>0</v>
      </c>
      <c r="L17" s="11">
        <f>+L8+L10+L11+L12</f>
        <v>7050444</v>
      </c>
      <c r="M17" s="18">
        <f>+M8+M10+M11+M12</f>
        <v>45.17097579180375</v>
      </c>
      <c r="N17" s="11">
        <f>+N8+N10+N11+N12</f>
        <v>0</v>
      </c>
      <c r="O17" s="18">
        <f>+O8+O10+O11+O12</f>
        <v>45.17097579180375</v>
      </c>
      <c r="P17" s="11">
        <f>+P8+P10+P11+P12</f>
        <v>0</v>
      </c>
      <c r="Q17" s="18">
        <v>0</v>
      </c>
      <c r="R17" s="11">
        <f>+R8+R10+R11+R12</f>
        <v>3348858</v>
      </c>
      <c r="S17" s="18">
        <f>SUM(R17/H17*100)</f>
        <v>47.49854051744826</v>
      </c>
      <c r="T17" s="11">
        <f>+T8+T10+T11+T12</f>
        <v>7050144</v>
      </c>
    </row>
    <row r="18" spans="1:20" ht="12.75">
      <c r="A18" s="14" t="s">
        <v>106</v>
      </c>
      <c r="B18" s="14" t="s">
        <v>107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2.75">
      <c r="A19" s="14" t="s">
        <v>87</v>
      </c>
      <c r="B19" s="21" t="s">
        <v>108</v>
      </c>
      <c r="C19" s="1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f>SUM(H19/15608350*100)</f>
        <v>0</v>
      </c>
      <c r="J19" s="14">
        <v>0</v>
      </c>
      <c r="K19" s="14">
        <v>0</v>
      </c>
      <c r="L19" s="14">
        <f>+J19+K19</f>
        <v>0</v>
      </c>
      <c r="M19" s="15">
        <f>SUM(L19/15608350*100)</f>
        <v>0</v>
      </c>
      <c r="N19" s="14">
        <v>0</v>
      </c>
      <c r="O19" s="15">
        <f>SUM((H19+N19)/15608350*100)</f>
        <v>0</v>
      </c>
      <c r="P19" s="14">
        <v>0</v>
      </c>
      <c r="Q19" s="15">
        <v>0</v>
      </c>
      <c r="R19" s="14">
        <v>0</v>
      </c>
      <c r="S19" s="15">
        <v>0</v>
      </c>
      <c r="T19" s="14">
        <v>0</v>
      </c>
    </row>
    <row r="20" spans="1:20" ht="12.75">
      <c r="A20" s="14" t="s">
        <v>91</v>
      </c>
      <c r="B20" s="14" t="s">
        <v>109</v>
      </c>
      <c r="C20" s="1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>
        <f>SUM(H20/15608350*100)</f>
        <v>0</v>
      </c>
      <c r="J20" s="14">
        <v>0</v>
      </c>
      <c r="K20" s="14">
        <v>0</v>
      </c>
      <c r="L20" s="14">
        <f>+J20+K20</f>
        <v>0</v>
      </c>
      <c r="M20" s="15">
        <f>SUM(L20/15608350*100)</f>
        <v>0</v>
      </c>
      <c r="N20" s="14">
        <v>0</v>
      </c>
      <c r="O20" s="15">
        <f>SUM((H20+N20)/15608350*100)</f>
        <v>0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</row>
    <row r="21" spans="1:20" ht="12.75">
      <c r="A21" s="14" t="s">
        <v>93</v>
      </c>
      <c r="B21" s="14" t="s">
        <v>110</v>
      </c>
      <c r="C21" s="14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>
        <f>SUM(H21/15608350*100)</f>
        <v>0</v>
      </c>
      <c r="J21" s="14">
        <v>0</v>
      </c>
      <c r="K21" s="14">
        <v>0</v>
      </c>
      <c r="L21" s="14">
        <f>+J21+K21</f>
        <v>0</v>
      </c>
      <c r="M21" s="15">
        <f>SUM(L21/15608350*100)</f>
        <v>0</v>
      </c>
      <c r="N21" s="14">
        <v>0</v>
      </c>
      <c r="O21" s="15">
        <f>SUM((H21+N21)/15608350*100)</f>
        <v>0</v>
      </c>
      <c r="P21" s="14">
        <v>0</v>
      </c>
      <c r="Q21" s="15">
        <v>0</v>
      </c>
      <c r="R21" s="14">
        <v>0</v>
      </c>
      <c r="S21" s="15">
        <v>0</v>
      </c>
      <c r="T21" s="14">
        <v>0</v>
      </c>
    </row>
    <row r="22" spans="1:20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14" t="s">
        <v>95</v>
      </c>
      <c r="B23" s="14" t="s">
        <v>111</v>
      </c>
      <c r="C23" s="14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>
        <f>SUM(H23/15608350*100)</f>
        <v>0</v>
      </c>
      <c r="J23" s="14">
        <v>0</v>
      </c>
      <c r="K23" s="14">
        <v>0</v>
      </c>
      <c r="L23" s="14">
        <f>+J23+K23</f>
        <v>0</v>
      </c>
      <c r="M23" s="15">
        <f>SUM(L23/15608350*100)</f>
        <v>0</v>
      </c>
      <c r="N23" s="14">
        <v>0</v>
      </c>
      <c r="O23" s="15">
        <f>SUM((H23+N23)/15608350*100)</f>
        <v>0</v>
      </c>
      <c r="P23" s="14">
        <v>0</v>
      </c>
      <c r="Q23" s="15">
        <v>0</v>
      </c>
      <c r="R23" s="14">
        <v>0</v>
      </c>
      <c r="S23" s="15">
        <v>0</v>
      </c>
      <c r="T23" s="14">
        <v>0</v>
      </c>
    </row>
    <row r="24" spans="1:2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4" t="s">
        <v>112</v>
      </c>
      <c r="B25" s="14" t="s">
        <v>113</v>
      </c>
      <c r="C25" s="14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>
        <f>SUM(H25/15608350*100)</f>
        <v>0</v>
      </c>
      <c r="J25" s="14">
        <v>0</v>
      </c>
      <c r="K25" s="14">
        <v>0</v>
      </c>
      <c r="L25" s="14">
        <f>+J25+K25</f>
        <v>0</v>
      </c>
      <c r="M25" s="15">
        <f>SUM(L25/15608350*100)</f>
        <v>0</v>
      </c>
      <c r="N25" s="14">
        <v>0</v>
      </c>
      <c r="O25" s="15">
        <f>SUM((H25+N25)/15608350*100)</f>
        <v>0</v>
      </c>
      <c r="P25" s="14">
        <v>0</v>
      </c>
      <c r="Q25" s="15">
        <v>0</v>
      </c>
      <c r="R25" s="14">
        <v>0</v>
      </c>
      <c r="S25" s="15">
        <v>0</v>
      </c>
      <c r="T25" s="14">
        <v>0</v>
      </c>
    </row>
    <row r="26" spans="1:20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8" customFormat="1" ht="12.75">
      <c r="A27" s="11"/>
      <c r="B27" s="11" t="s">
        <v>114</v>
      </c>
      <c r="C27" s="11"/>
      <c r="D27" s="11">
        <f>+D19+D20+D21+D23+D25</f>
        <v>0</v>
      </c>
      <c r="E27" s="11">
        <f>+E19+E20+E21+E23+E25</f>
        <v>0</v>
      </c>
      <c r="F27" s="11">
        <f>+F19+F20+F21+F23+F25</f>
        <v>0</v>
      </c>
      <c r="G27" s="11">
        <f>+G19+G20+G21+G23+G25</f>
        <v>0</v>
      </c>
      <c r="H27" s="11">
        <f>+H19+H20+H21+H23+H25</f>
        <v>0</v>
      </c>
      <c r="I27" s="18">
        <f>+I19+I20+I21+I23+I25</f>
        <v>0</v>
      </c>
      <c r="J27" s="11">
        <f>+J19+J20+J21+J23+J25</f>
        <v>0</v>
      </c>
      <c r="K27" s="11">
        <f>+K19+K20+K21+K23+K25</f>
        <v>0</v>
      </c>
      <c r="L27" s="11">
        <f>+L19+L20+L21+L23+L25</f>
        <v>0</v>
      </c>
      <c r="M27" s="18">
        <f>+M19+M20+M21+M23+M25</f>
        <v>0</v>
      </c>
      <c r="N27" s="11">
        <f>+N19+N20+N21+N23+N25</f>
        <v>0</v>
      </c>
      <c r="O27" s="18">
        <f>+O19+O20+O21+O23+O25</f>
        <v>0</v>
      </c>
      <c r="P27" s="11">
        <f>+P19+P20+P21+P23+P25</f>
        <v>0</v>
      </c>
      <c r="Q27" s="18">
        <v>0</v>
      </c>
      <c r="R27" s="11">
        <f>+R19+R20+R21+R23+R25</f>
        <v>0</v>
      </c>
      <c r="S27" s="18">
        <f>+S19+S20+S21+S23+S25</f>
        <v>0</v>
      </c>
      <c r="T27" s="11">
        <f>+T19+T20+T21+T23+T25</f>
        <v>0</v>
      </c>
    </row>
    <row r="28" spans="1:20" s="8" customFormat="1" ht="12.75">
      <c r="A28" s="11"/>
      <c r="B28" s="11" t="s">
        <v>115</v>
      </c>
      <c r="C28" s="11"/>
      <c r="D28" s="11">
        <f>+(D17+D27)</f>
        <v>5</v>
      </c>
      <c r="E28" s="11">
        <f>+(E17+E27)</f>
        <v>7050444</v>
      </c>
      <c r="F28" s="11">
        <f>+(F17+F27)</f>
        <v>0</v>
      </c>
      <c r="G28" s="11">
        <f>+(G17+G27)</f>
        <v>0</v>
      </c>
      <c r="H28" s="11">
        <f>+(H17+H27)</f>
        <v>7050444</v>
      </c>
      <c r="I28" s="18">
        <f>+(I17+I27)</f>
        <v>45.17097579180375</v>
      </c>
      <c r="J28" s="11">
        <f>+(J17+J27)</f>
        <v>7050444</v>
      </c>
      <c r="K28" s="11">
        <f>+(K17+K27)</f>
        <v>0</v>
      </c>
      <c r="L28" s="11">
        <f>+(L17+L27)</f>
        <v>7050444</v>
      </c>
      <c r="M28" s="18">
        <f>+(M17+M27)</f>
        <v>45.17097579180375</v>
      </c>
      <c r="N28" s="11">
        <f>+(N17+N27)</f>
        <v>0</v>
      </c>
      <c r="O28" s="18">
        <f>+(O17+O27)</f>
        <v>45.17097579180375</v>
      </c>
      <c r="P28" s="11">
        <f>+(P17+P27)</f>
        <v>0</v>
      </c>
      <c r="Q28" s="18">
        <v>0</v>
      </c>
      <c r="R28" s="11">
        <f>+(R17+R27)</f>
        <v>3348858</v>
      </c>
      <c r="S28" s="18">
        <f>SUM(R28/H28*100)</f>
        <v>47.49854051744826</v>
      </c>
      <c r="T28" s="11">
        <f>+(T17+T27)</f>
        <v>7050144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landscape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SheetLayoutView="100" workbookViewId="0" topLeftCell="A1">
      <selection activeCell="T40" sqref="T40"/>
    </sheetView>
  </sheetViews>
  <sheetFormatPr defaultColWidth="9.140625" defaultRowHeight="12.75"/>
  <cols>
    <col min="1" max="1" width="4.7109375" style="5" customWidth="1"/>
    <col min="2" max="2" width="41.28125" style="5" customWidth="1"/>
    <col min="3" max="3" width="10.421875" style="5" customWidth="1"/>
    <col min="4" max="4" width="7.28125" style="5" customWidth="1"/>
    <col min="5" max="5" width="11.00390625" style="5" customWidth="1"/>
    <col min="6" max="6" width="4.7109375" style="5" customWidth="1"/>
    <col min="7" max="7" width="5.7109375" style="5" customWidth="1"/>
    <col min="8" max="8" width="10.28125" style="5" customWidth="1"/>
    <col min="9" max="9" width="8.57421875" style="5" customWidth="1"/>
    <col min="10" max="10" width="8.28125" style="5" customWidth="1"/>
    <col min="11" max="11" width="4.00390625" style="5" customWidth="1"/>
    <col min="12" max="12" width="8.421875" style="5" customWidth="1"/>
    <col min="13" max="13" width="9.00390625" style="5" customWidth="1"/>
    <col min="14" max="14" width="6.421875" style="5" customWidth="1"/>
    <col min="15" max="15" width="7.140625" style="5" customWidth="1"/>
    <col min="16" max="16" width="6.28125" style="5" customWidth="1"/>
    <col min="17" max="17" width="6.140625" style="5" customWidth="1"/>
    <col min="18" max="19" width="4.7109375" style="5" customWidth="1"/>
    <col min="20" max="20" width="9.00390625" style="5" customWidth="1"/>
    <col min="21" max="16384" width="8.7109375" style="5" customWidth="1"/>
  </cols>
  <sheetData>
    <row r="1" s="8" customFormat="1" ht="12.75">
      <c r="A1" s="7" t="s">
        <v>116</v>
      </c>
    </row>
    <row r="3" spans="1:20" s="8" customFormat="1" ht="12.75" customHeight="1">
      <c r="A3" s="9" t="s">
        <v>32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117</v>
      </c>
      <c r="J3" s="9" t="s">
        <v>40</v>
      </c>
      <c r="K3" s="9"/>
      <c r="L3" s="9"/>
      <c r="M3" s="9"/>
      <c r="N3" s="9" t="s">
        <v>41</v>
      </c>
      <c r="O3" s="9" t="s">
        <v>42</v>
      </c>
      <c r="P3" s="9" t="s">
        <v>43</v>
      </c>
      <c r="Q3" s="9"/>
      <c r="R3" s="9" t="s">
        <v>44</v>
      </c>
      <c r="S3" s="9"/>
      <c r="T3" s="9" t="s">
        <v>45</v>
      </c>
    </row>
    <row r="4" spans="1:20" s="8" customFormat="1" ht="12.75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9" t="s">
        <v>47</v>
      </c>
      <c r="N4" s="19"/>
      <c r="O4" s="11"/>
      <c r="P4" s="10" t="s">
        <v>48</v>
      </c>
      <c r="Q4" s="9" t="s">
        <v>49</v>
      </c>
      <c r="R4" s="9" t="s">
        <v>48</v>
      </c>
      <c r="S4" s="9" t="s">
        <v>49</v>
      </c>
      <c r="T4" s="11"/>
    </row>
    <row r="5" spans="1:20" s="8" customFormat="1" ht="12.75">
      <c r="A5" s="11"/>
      <c r="B5" s="11"/>
      <c r="C5" s="11"/>
      <c r="D5" s="11"/>
      <c r="E5" s="11"/>
      <c r="F5" s="11"/>
      <c r="G5" s="11"/>
      <c r="H5" s="11"/>
      <c r="I5" s="11"/>
      <c r="J5" s="9" t="s">
        <v>50</v>
      </c>
      <c r="K5" s="9" t="s">
        <v>51</v>
      </c>
      <c r="L5" s="9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8" customFormat="1" ht="12.75">
      <c r="A6" s="20"/>
      <c r="B6" s="20" t="s">
        <v>53</v>
      </c>
      <c r="C6" s="20" t="s">
        <v>54</v>
      </c>
      <c r="D6" s="20" t="s">
        <v>55</v>
      </c>
      <c r="E6" s="20" t="s">
        <v>56</v>
      </c>
      <c r="F6" s="20" t="s">
        <v>57</v>
      </c>
      <c r="G6" s="20" t="s">
        <v>58</v>
      </c>
      <c r="H6" s="20" t="s">
        <v>59</v>
      </c>
      <c r="I6" s="20" t="s">
        <v>60</v>
      </c>
      <c r="J6" s="20" t="s">
        <v>61</v>
      </c>
      <c r="K6" s="20"/>
      <c r="L6" s="20"/>
      <c r="M6" s="20"/>
      <c r="N6" s="20" t="s">
        <v>62</v>
      </c>
      <c r="O6" s="20" t="s">
        <v>63</v>
      </c>
      <c r="P6" s="20" t="s">
        <v>64</v>
      </c>
      <c r="Q6" s="20"/>
      <c r="R6" s="20" t="s">
        <v>65</v>
      </c>
      <c r="S6" s="20"/>
      <c r="T6" s="20" t="s">
        <v>66</v>
      </c>
    </row>
    <row r="7" spans="1:20" ht="12.75">
      <c r="A7" s="14" t="s">
        <v>85</v>
      </c>
      <c r="B7" s="14" t="s">
        <v>110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14" t="s">
        <v>87</v>
      </c>
      <c r="B8" s="14" t="s">
        <v>118</v>
      </c>
      <c r="C8" s="14"/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>
        <f>SUM(H8/15608350*100)</f>
        <v>0</v>
      </c>
      <c r="J8" s="14">
        <v>0</v>
      </c>
      <c r="K8" s="14">
        <v>0</v>
      </c>
      <c r="L8" s="14">
        <f>+J8+K8</f>
        <v>0</v>
      </c>
      <c r="M8" s="15">
        <f>SUM(L8/15608350*100)</f>
        <v>0</v>
      </c>
      <c r="N8" s="14">
        <v>0</v>
      </c>
      <c r="O8" s="15">
        <f>SUM((H8+N8)/15608350*100)</f>
        <v>0</v>
      </c>
      <c r="P8" s="14">
        <v>0</v>
      </c>
      <c r="Q8" s="15">
        <v>0</v>
      </c>
      <c r="R8" s="14" t="s">
        <v>71</v>
      </c>
      <c r="S8" s="14" t="s">
        <v>71</v>
      </c>
      <c r="T8" s="14">
        <v>0</v>
      </c>
    </row>
    <row r="9" spans="1:20" ht="12.75">
      <c r="A9" s="14" t="s">
        <v>91</v>
      </c>
      <c r="B9" s="14" t="s">
        <v>119</v>
      </c>
      <c r="C9" s="14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>
        <f>SUM(H9/15608350*100)</f>
        <v>0</v>
      </c>
      <c r="J9" s="14">
        <v>0</v>
      </c>
      <c r="K9" s="14">
        <v>0</v>
      </c>
      <c r="L9" s="14">
        <f>+J9+K9</f>
        <v>0</v>
      </c>
      <c r="M9" s="15">
        <f>SUM(L9/15608350*100)</f>
        <v>0</v>
      </c>
      <c r="N9" s="14">
        <v>0</v>
      </c>
      <c r="O9" s="15">
        <f>SUM((H9+N9)/15608350*100)</f>
        <v>0</v>
      </c>
      <c r="P9" s="14">
        <v>0</v>
      </c>
      <c r="Q9" s="15">
        <v>0</v>
      </c>
      <c r="R9" s="14" t="s">
        <v>71</v>
      </c>
      <c r="S9" s="14" t="s">
        <v>71</v>
      </c>
      <c r="T9" s="14">
        <v>0</v>
      </c>
    </row>
    <row r="10" spans="1:20" ht="12.75">
      <c r="A10" s="14" t="s">
        <v>93</v>
      </c>
      <c r="B10" s="14" t="s">
        <v>120</v>
      </c>
      <c r="C10" s="14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>
        <f>SUM(H10/15608350*100)</f>
        <v>0</v>
      </c>
      <c r="J10" s="14">
        <v>0</v>
      </c>
      <c r="K10" s="14">
        <v>0</v>
      </c>
      <c r="L10" s="14">
        <f>+J10+K10</f>
        <v>0</v>
      </c>
      <c r="M10" s="15">
        <f>SUM(L10/15608350*100)</f>
        <v>0</v>
      </c>
      <c r="N10" s="14">
        <v>0</v>
      </c>
      <c r="O10" s="15">
        <f>SUM((H10+N10)/15608350*100)</f>
        <v>0</v>
      </c>
      <c r="P10" s="14">
        <v>0</v>
      </c>
      <c r="Q10" s="15">
        <v>0</v>
      </c>
      <c r="R10" s="14" t="s">
        <v>71</v>
      </c>
      <c r="S10" s="14" t="s">
        <v>71</v>
      </c>
      <c r="T10" s="14">
        <v>0</v>
      </c>
    </row>
    <row r="11" spans="1:20" ht="12.75">
      <c r="A11" s="14" t="s">
        <v>95</v>
      </c>
      <c r="B11" s="14" t="s">
        <v>121</v>
      </c>
      <c r="C11" s="14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f>SUM(H11/15608350*100)</f>
        <v>0</v>
      </c>
      <c r="J11" s="14">
        <v>0</v>
      </c>
      <c r="K11" s="14">
        <v>0</v>
      </c>
      <c r="L11" s="14">
        <f>+J11+K11</f>
        <v>0</v>
      </c>
      <c r="M11" s="15">
        <f>SUM(L11/15608350*100)</f>
        <v>0</v>
      </c>
      <c r="N11" s="14">
        <v>0</v>
      </c>
      <c r="O11" s="15">
        <f>SUM((H11+N11)/15608350*100)</f>
        <v>0</v>
      </c>
      <c r="P11" s="14">
        <v>0</v>
      </c>
      <c r="Q11" s="15">
        <v>0</v>
      </c>
      <c r="R11" s="14" t="s">
        <v>71</v>
      </c>
      <c r="S11" s="14" t="s">
        <v>71</v>
      </c>
      <c r="T11" s="14">
        <v>0</v>
      </c>
    </row>
    <row r="12" spans="1:20" ht="12.75">
      <c r="A12" s="14" t="s">
        <v>112</v>
      </c>
      <c r="B12" s="14" t="s">
        <v>122</v>
      </c>
      <c r="C12" s="14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f>SUM(H12/15608350*100)</f>
        <v>0</v>
      </c>
      <c r="J12" s="14">
        <v>0</v>
      </c>
      <c r="K12" s="14">
        <v>0</v>
      </c>
      <c r="L12" s="14">
        <f>+J12+K12</f>
        <v>0</v>
      </c>
      <c r="M12" s="15">
        <f>SUM(L12/15608350*100)</f>
        <v>0</v>
      </c>
      <c r="N12" s="14">
        <v>0</v>
      </c>
      <c r="O12" s="15">
        <f>SUM((H12+N12)/15608350*100)</f>
        <v>0</v>
      </c>
      <c r="P12" s="14">
        <v>0</v>
      </c>
      <c r="Q12" s="15">
        <v>0</v>
      </c>
      <c r="R12" s="14" t="s">
        <v>71</v>
      </c>
      <c r="S12" s="14" t="s">
        <v>71</v>
      </c>
      <c r="T12" s="14">
        <v>0</v>
      </c>
    </row>
    <row r="13" spans="1:20" ht="12.75">
      <c r="A13" s="14" t="s">
        <v>123</v>
      </c>
      <c r="B13" s="14" t="s">
        <v>94</v>
      </c>
      <c r="C13" s="14"/>
      <c r="D13" s="14">
        <v>10</v>
      </c>
      <c r="E13" s="14">
        <v>1591</v>
      </c>
      <c r="F13" s="14">
        <v>0</v>
      </c>
      <c r="G13" s="14">
        <v>0</v>
      </c>
      <c r="H13" s="14">
        <v>1591</v>
      </c>
      <c r="I13" s="15">
        <f>SUM(H13/15608350*100)</f>
        <v>0.010193261939923183</v>
      </c>
      <c r="J13" s="14">
        <v>1591</v>
      </c>
      <c r="K13" s="14">
        <v>0</v>
      </c>
      <c r="L13" s="14">
        <f>+J13+K13</f>
        <v>1591</v>
      </c>
      <c r="M13" s="15">
        <f>SUM(L13/15608350*100)</f>
        <v>0.010193261939923183</v>
      </c>
      <c r="N13" s="14">
        <v>0</v>
      </c>
      <c r="O13" s="15">
        <f>SUM((H13+N13)/15608350*100)</f>
        <v>0.010193261939923183</v>
      </c>
      <c r="P13" s="14">
        <v>0</v>
      </c>
      <c r="Q13" s="15">
        <v>0</v>
      </c>
      <c r="R13" s="14" t="s">
        <v>71</v>
      </c>
      <c r="S13" s="14" t="s">
        <v>71</v>
      </c>
      <c r="T13" s="14">
        <v>371</v>
      </c>
    </row>
    <row r="14" spans="1:20" ht="12.75">
      <c r="A14" s="14" t="s">
        <v>124</v>
      </c>
      <c r="B14" s="14" t="s">
        <v>125</v>
      </c>
      <c r="C14" s="14"/>
      <c r="D14" s="14">
        <v>2</v>
      </c>
      <c r="E14" s="14">
        <v>550</v>
      </c>
      <c r="F14" s="14">
        <v>0</v>
      </c>
      <c r="G14" s="14">
        <v>0</v>
      </c>
      <c r="H14" s="14">
        <v>550</v>
      </c>
      <c r="I14" s="15">
        <f>SUM(H14/15608350*100)</f>
        <v>0.003523754913235544</v>
      </c>
      <c r="J14" s="14">
        <v>550</v>
      </c>
      <c r="K14" s="14">
        <v>0</v>
      </c>
      <c r="L14" s="14">
        <f>+J14+K14</f>
        <v>550</v>
      </c>
      <c r="M14" s="15">
        <f>SUM(L14/15608350*100)</f>
        <v>0.003523754913235544</v>
      </c>
      <c r="N14" s="14">
        <v>0</v>
      </c>
      <c r="O14" s="15">
        <f>SUM((H14+N14)/15608350*100)</f>
        <v>0.003523754913235544</v>
      </c>
      <c r="P14" s="14">
        <v>0</v>
      </c>
      <c r="Q14" s="15">
        <v>0</v>
      </c>
      <c r="R14" s="14" t="s">
        <v>71</v>
      </c>
      <c r="S14" s="14" t="s">
        <v>71</v>
      </c>
      <c r="T14" s="14">
        <v>250</v>
      </c>
    </row>
    <row r="15" spans="1:20" ht="12.75">
      <c r="A15" s="14" t="s">
        <v>126</v>
      </c>
      <c r="B15" s="14" t="s">
        <v>127</v>
      </c>
      <c r="C15" s="14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f>SUM(H15/15608350*100)</f>
        <v>0</v>
      </c>
      <c r="J15" s="14">
        <v>0</v>
      </c>
      <c r="K15" s="14">
        <v>0</v>
      </c>
      <c r="L15" s="14">
        <f>+J15+K15</f>
        <v>0</v>
      </c>
      <c r="M15" s="15">
        <f>SUM(L15/15608350*100)</f>
        <v>0</v>
      </c>
      <c r="N15" s="14">
        <v>0</v>
      </c>
      <c r="O15" s="15">
        <f>SUM((H15+N15)/15608350*100)</f>
        <v>0</v>
      </c>
      <c r="P15" s="14">
        <v>0</v>
      </c>
      <c r="Q15" s="15">
        <v>0</v>
      </c>
      <c r="R15" s="14" t="s">
        <v>71</v>
      </c>
      <c r="S15" s="14" t="s">
        <v>71</v>
      </c>
      <c r="T15" s="14">
        <v>0</v>
      </c>
    </row>
    <row r="16" spans="1:20" ht="12.75">
      <c r="A16" s="14" t="s">
        <v>128</v>
      </c>
      <c r="B16" s="14" t="s">
        <v>96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8" customFormat="1" ht="12.75">
      <c r="A17" s="11"/>
      <c r="B17" s="11" t="s">
        <v>129</v>
      </c>
      <c r="C17" s="11"/>
      <c r="D17" s="11">
        <f>+D8+D9+D10+D11+D12+D13+D14+D15</f>
        <v>12</v>
      </c>
      <c r="E17" s="11">
        <f>+E8+E9+E10+E11+E12+E13+E14+E15</f>
        <v>2141</v>
      </c>
      <c r="F17" s="11">
        <f>+F8+F9+F10+F11+F12+F13+F14+F15</f>
        <v>0</v>
      </c>
      <c r="G17" s="11">
        <f>+G8+G9+G10+G11+G12+G13+G14+G15</f>
        <v>0</v>
      </c>
      <c r="H17" s="11">
        <f>+H8+H9+H10+H11+H12+H13+H14+H15</f>
        <v>2141</v>
      </c>
      <c r="I17" s="18">
        <f>+I8+I9+I10+I11+I12+I13+I14+I15</f>
        <v>0.013717016853158726</v>
      </c>
      <c r="J17" s="11">
        <f>+J8+J9+J10+J11+J12+J13+J14+J15</f>
        <v>2141</v>
      </c>
      <c r="K17" s="11">
        <f>+K8+K9+K10+K11+K12+K13+K14+K15</f>
        <v>0</v>
      </c>
      <c r="L17" s="11">
        <f>+L8+L9+L10+L11+L12+L13+L14+L15</f>
        <v>2141</v>
      </c>
      <c r="M17" s="18">
        <f>+M8+M9+M10+M11+M12+M13+M14+M15</f>
        <v>0.013717016853158726</v>
      </c>
      <c r="N17" s="11">
        <f>+N8+N9+N10+N11+N12+N13+N14+N15</f>
        <v>0</v>
      </c>
      <c r="O17" s="18">
        <f>+O8+O9+O10+O11+O12+O13+O14+O15</f>
        <v>0.013717016853158726</v>
      </c>
      <c r="P17" s="11">
        <f>+P8+P9+P10+P11+P12+P13+P14+P15</f>
        <v>0</v>
      </c>
      <c r="Q17" s="18">
        <v>0</v>
      </c>
      <c r="R17" s="11" t="s">
        <v>71</v>
      </c>
      <c r="S17" s="11" t="s">
        <v>71</v>
      </c>
      <c r="T17" s="11">
        <f>+T8+T9+T10+T11+T12+T13+T14+T15</f>
        <v>621</v>
      </c>
    </row>
    <row r="18" spans="1:20" ht="12.75">
      <c r="A18" s="14" t="s">
        <v>106</v>
      </c>
      <c r="B18" s="14" t="s">
        <v>130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f>SUM(H18/15608350*100)</f>
        <v>0</v>
      </c>
      <c r="J18" s="14">
        <v>0</v>
      </c>
      <c r="K18" s="14">
        <v>0</v>
      </c>
      <c r="L18" s="14">
        <f>+J18+K18</f>
        <v>0</v>
      </c>
      <c r="M18" s="15">
        <f>SUM(L18/15608350*100)</f>
        <v>0</v>
      </c>
      <c r="N18" s="14">
        <v>0</v>
      </c>
      <c r="O18" s="15">
        <f>SUM((H18+N18)/15608350*100)</f>
        <v>0</v>
      </c>
      <c r="P18" s="14">
        <v>0</v>
      </c>
      <c r="Q18" s="15">
        <v>0</v>
      </c>
      <c r="R18" s="14" t="s">
        <v>71</v>
      </c>
      <c r="S18" s="14" t="s">
        <v>71</v>
      </c>
      <c r="T18" s="14">
        <v>0</v>
      </c>
    </row>
    <row r="19" spans="1:20" s="8" customFormat="1" ht="12.75">
      <c r="A19" s="11"/>
      <c r="B19" s="11" t="s">
        <v>131</v>
      </c>
      <c r="C19" s="11"/>
      <c r="D19" s="11">
        <f>+D18</f>
        <v>0</v>
      </c>
      <c r="E19" s="11">
        <f>+E18</f>
        <v>0</v>
      </c>
      <c r="F19" s="11">
        <f>+F18</f>
        <v>0</v>
      </c>
      <c r="G19" s="11">
        <f>+G18</f>
        <v>0</v>
      </c>
      <c r="H19" s="11">
        <f>+H18</f>
        <v>0</v>
      </c>
      <c r="I19" s="18">
        <f>+I18</f>
        <v>0</v>
      </c>
      <c r="J19" s="11">
        <f>+J18</f>
        <v>0</v>
      </c>
      <c r="K19" s="11">
        <f>+K18</f>
        <v>0</v>
      </c>
      <c r="L19" s="11">
        <f>+L18</f>
        <v>0</v>
      </c>
      <c r="M19" s="18">
        <f>+M18</f>
        <v>0</v>
      </c>
      <c r="N19" s="11">
        <f>+N18</f>
        <v>0</v>
      </c>
      <c r="O19" s="18">
        <f>+O18</f>
        <v>0</v>
      </c>
      <c r="P19" s="11">
        <f>+P18</f>
        <v>0</v>
      </c>
      <c r="Q19" s="18">
        <v>0</v>
      </c>
      <c r="R19" s="11" t="str">
        <f>+R18</f>
        <v>NA</v>
      </c>
      <c r="S19" s="11" t="str">
        <f>+S18</f>
        <v>NA</v>
      </c>
      <c r="T19" s="11">
        <f>+T18</f>
        <v>0</v>
      </c>
    </row>
    <row r="20" spans="1:20" ht="12.75">
      <c r="A20" s="14" t="s">
        <v>132</v>
      </c>
      <c r="B20" s="14" t="s">
        <v>133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2.75">
      <c r="A21" s="14" t="s">
        <v>87</v>
      </c>
      <c r="B21" s="21" t="s">
        <v>134</v>
      </c>
      <c r="C21" s="14"/>
      <c r="D21" s="14">
        <v>21211</v>
      </c>
      <c r="E21" s="14">
        <v>5102387</v>
      </c>
      <c r="F21" s="14">
        <v>0</v>
      </c>
      <c r="G21" s="14">
        <v>0</v>
      </c>
      <c r="H21" s="14">
        <v>5102387</v>
      </c>
      <c r="I21" s="15">
        <f>SUM(H21/15608350*100)</f>
        <v>32.690111382689395</v>
      </c>
      <c r="J21" s="14">
        <v>5102387</v>
      </c>
      <c r="K21" s="14">
        <v>0</v>
      </c>
      <c r="L21" s="14">
        <f>+J21+K21</f>
        <v>5102387</v>
      </c>
      <c r="M21" s="15">
        <f>SUM(L21/15608350*100)</f>
        <v>32.690111382689395</v>
      </c>
      <c r="N21" s="14">
        <v>0</v>
      </c>
      <c r="O21" s="15">
        <f>SUM((H21+N21)/15608350*100)</f>
        <v>32.690111382689395</v>
      </c>
      <c r="P21" s="14">
        <v>0</v>
      </c>
      <c r="Q21" s="15">
        <v>0</v>
      </c>
      <c r="R21" s="14" t="s">
        <v>71</v>
      </c>
      <c r="S21" s="14" t="s">
        <v>71</v>
      </c>
      <c r="T21" s="14">
        <v>5011786</v>
      </c>
    </row>
    <row r="22" spans="1:20" ht="12.75">
      <c r="A22" s="14"/>
      <c r="B22" s="21" t="s">
        <v>135</v>
      </c>
      <c r="C22" s="21"/>
      <c r="D22" s="14">
        <v>23</v>
      </c>
      <c r="E22" s="14">
        <v>2532389</v>
      </c>
      <c r="F22" s="14">
        <v>0</v>
      </c>
      <c r="G22" s="14">
        <v>0</v>
      </c>
      <c r="H22" s="14">
        <v>2532389</v>
      </c>
      <c r="I22" s="15">
        <f>SUM(H22/15608350*100)</f>
        <v>16.224578510861175</v>
      </c>
      <c r="J22" s="14">
        <v>2532389</v>
      </c>
      <c r="K22" s="14">
        <v>0</v>
      </c>
      <c r="L22" s="14">
        <f>+J22+K22</f>
        <v>2532389</v>
      </c>
      <c r="M22" s="15">
        <f>SUM(L22/15608350*100)</f>
        <v>16.224578510861175</v>
      </c>
      <c r="N22" s="14">
        <v>0</v>
      </c>
      <c r="O22" s="15">
        <f>SUM((H22+N22)/15608350*100)</f>
        <v>16.224578510861175</v>
      </c>
      <c r="P22" s="14">
        <v>0</v>
      </c>
      <c r="Q22" s="15">
        <v>0</v>
      </c>
      <c r="R22" s="14" t="s">
        <v>71</v>
      </c>
      <c r="S22" s="14" t="s">
        <v>71</v>
      </c>
      <c r="T22" s="14">
        <v>2532389</v>
      </c>
    </row>
    <row r="23" spans="1:20" ht="12.75">
      <c r="A23" s="14"/>
      <c r="B23" s="14" t="s">
        <v>136</v>
      </c>
      <c r="C23" s="14" t="s">
        <v>137</v>
      </c>
      <c r="D23" s="14">
        <v>1</v>
      </c>
      <c r="E23" s="14">
        <v>201654</v>
      </c>
      <c r="F23" s="14">
        <v>0</v>
      </c>
      <c r="G23" s="14">
        <v>0</v>
      </c>
      <c r="H23" s="14">
        <v>201654</v>
      </c>
      <c r="I23" s="15">
        <f>SUM(H23/15608350*100)</f>
        <v>1.2919623150429098</v>
      </c>
      <c r="J23" s="14">
        <v>201654</v>
      </c>
      <c r="K23" s="14">
        <v>0</v>
      </c>
      <c r="L23" s="14">
        <f>+J23+K23</f>
        <v>201654</v>
      </c>
      <c r="M23" s="15">
        <f>SUM(L23/15608350*100)</f>
        <v>1.2919623150429098</v>
      </c>
      <c r="N23" s="14">
        <v>0</v>
      </c>
      <c r="O23" s="15">
        <f>SUM((H23+N23)/15608350*100)</f>
        <v>1.2919623150429098</v>
      </c>
      <c r="P23" s="14">
        <v>0</v>
      </c>
      <c r="Q23" s="15">
        <f>SUM(P23/H23*100)</f>
        <v>0</v>
      </c>
      <c r="R23" s="14" t="s">
        <v>71</v>
      </c>
      <c r="S23" s="14" t="s">
        <v>71</v>
      </c>
      <c r="T23" s="14">
        <v>201654</v>
      </c>
    </row>
    <row r="24" spans="1:20" ht="12.75">
      <c r="A24" s="14"/>
      <c r="B24" s="14" t="s">
        <v>138</v>
      </c>
      <c r="C24" s="14" t="s">
        <v>139</v>
      </c>
      <c r="D24" s="14">
        <v>1</v>
      </c>
      <c r="E24" s="14">
        <v>248000</v>
      </c>
      <c r="F24" s="14">
        <v>0</v>
      </c>
      <c r="G24" s="14">
        <v>0</v>
      </c>
      <c r="H24" s="14">
        <v>248000</v>
      </c>
      <c r="I24" s="15">
        <f>SUM(H24/15608350*100)</f>
        <v>1.5888931245134816</v>
      </c>
      <c r="J24" s="14">
        <v>248000</v>
      </c>
      <c r="K24" s="14">
        <v>0</v>
      </c>
      <c r="L24" s="14">
        <f>+J24+K24</f>
        <v>248000</v>
      </c>
      <c r="M24" s="15">
        <f>SUM(L24/15608350*100)</f>
        <v>1.5888931245134816</v>
      </c>
      <c r="N24" s="14">
        <v>0</v>
      </c>
      <c r="O24" s="15">
        <f>SUM((H24+N24)/15608350*100)</f>
        <v>1.5888931245134816</v>
      </c>
      <c r="P24" s="14">
        <v>0</v>
      </c>
      <c r="Q24" s="15">
        <f>SUM(P24/H24*100)</f>
        <v>0</v>
      </c>
      <c r="R24" s="14" t="s">
        <v>71</v>
      </c>
      <c r="S24" s="14" t="s">
        <v>71</v>
      </c>
      <c r="T24" s="14">
        <v>248000</v>
      </c>
    </row>
    <row r="25" spans="1:20" ht="12.75">
      <c r="A25" s="14"/>
      <c r="B25" s="14" t="s">
        <v>140</v>
      </c>
      <c r="C25" s="14" t="s">
        <v>141</v>
      </c>
      <c r="D25" s="14">
        <v>1</v>
      </c>
      <c r="E25" s="14">
        <v>167892</v>
      </c>
      <c r="F25" s="14">
        <v>0</v>
      </c>
      <c r="G25" s="14">
        <v>0</v>
      </c>
      <c r="H25" s="14">
        <v>167892</v>
      </c>
      <c r="I25" s="15">
        <f>SUM(H25/15608350*100)</f>
        <v>1.0756550179871671</v>
      </c>
      <c r="J25" s="14">
        <v>167892</v>
      </c>
      <c r="K25" s="14">
        <v>0</v>
      </c>
      <c r="L25" s="14">
        <f>+J25+K25</f>
        <v>167892</v>
      </c>
      <c r="M25" s="15">
        <f>SUM(L25/15608350*100)</f>
        <v>1.0756550179871671</v>
      </c>
      <c r="N25" s="14">
        <v>0</v>
      </c>
      <c r="O25" s="15">
        <f>SUM((H25+N25)/15608350*100)</f>
        <v>1.0756550179871671</v>
      </c>
      <c r="P25" s="14">
        <v>0</v>
      </c>
      <c r="Q25" s="15">
        <f>SUM(P25/H25*100)</f>
        <v>0</v>
      </c>
      <c r="R25" s="14" t="s">
        <v>71</v>
      </c>
      <c r="S25" s="14" t="s">
        <v>71</v>
      </c>
      <c r="T25" s="14">
        <v>167892</v>
      </c>
    </row>
    <row r="26" spans="1:20" ht="12.75">
      <c r="A26" s="14"/>
      <c r="B26" s="14" t="s">
        <v>142</v>
      </c>
      <c r="C26" s="14" t="s">
        <v>143</v>
      </c>
      <c r="D26" s="14">
        <v>1</v>
      </c>
      <c r="E26" s="14">
        <v>397182</v>
      </c>
      <c r="F26" s="14">
        <v>0</v>
      </c>
      <c r="G26" s="14">
        <v>0</v>
      </c>
      <c r="H26" s="14">
        <v>397182</v>
      </c>
      <c r="I26" s="15">
        <f>SUM(H26/15608350*100)</f>
        <v>2.5446764071794905</v>
      </c>
      <c r="J26" s="14">
        <v>397182</v>
      </c>
      <c r="K26" s="14">
        <v>0</v>
      </c>
      <c r="L26" s="14">
        <f>+J26+K26</f>
        <v>397182</v>
      </c>
      <c r="M26" s="15">
        <f>SUM(L26/15608350*100)</f>
        <v>2.5446764071794905</v>
      </c>
      <c r="N26" s="14">
        <v>0</v>
      </c>
      <c r="O26" s="15">
        <f>SUM((H26+N26)/15608350*100)</f>
        <v>2.5446764071794905</v>
      </c>
      <c r="P26" s="14">
        <v>0</v>
      </c>
      <c r="Q26" s="15">
        <f>SUM(P26/H26*100)</f>
        <v>0</v>
      </c>
      <c r="R26" s="14" t="s">
        <v>71</v>
      </c>
      <c r="S26" s="14" t="s">
        <v>71</v>
      </c>
      <c r="T26" s="14">
        <v>397182</v>
      </c>
    </row>
    <row r="27" spans="1:20" ht="12.75">
      <c r="A27" s="14"/>
      <c r="B27" s="14" t="s">
        <v>144</v>
      </c>
      <c r="C27" s="14" t="s">
        <v>145</v>
      </c>
      <c r="D27" s="14">
        <v>1</v>
      </c>
      <c r="E27" s="14">
        <v>646189</v>
      </c>
      <c r="F27" s="14">
        <v>0</v>
      </c>
      <c r="G27" s="14">
        <v>0</v>
      </c>
      <c r="H27" s="14">
        <v>646189</v>
      </c>
      <c r="I27" s="15">
        <f>SUM(H27/15608350*100)</f>
        <v>4.14002120659775</v>
      </c>
      <c r="J27" s="14">
        <v>646189</v>
      </c>
      <c r="K27" s="14">
        <v>0</v>
      </c>
      <c r="L27" s="14">
        <f>+J27+K27</f>
        <v>646189</v>
      </c>
      <c r="M27" s="15">
        <f>SUM(L27/15608350*100)</f>
        <v>4.14002120659775</v>
      </c>
      <c r="N27" s="14">
        <v>0</v>
      </c>
      <c r="O27" s="15">
        <f>SUM((H27+N27)/15608350*100)</f>
        <v>4.14002120659775</v>
      </c>
      <c r="P27" s="14">
        <v>0</v>
      </c>
      <c r="Q27" s="15">
        <f>SUM(P27/H27*100)</f>
        <v>0</v>
      </c>
      <c r="R27" s="14" t="s">
        <v>71</v>
      </c>
      <c r="S27" s="14" t="s">
        <v>71</v>
      </c>
      <c r="T27" s="14">
        <v>646189</v>
      </c>
    </row>
    <row r="28" spans="1:20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.75">
      <c r="A29" s="14" t="s">
        <v>91</v>
      </c>
      <c r="B29" s="14" t="s">
        <v>146</v>
      </c>
      <c r="C29" s="14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>
        <f>SUM(H29/15608350*100)</f>
        <v>0</v>
      </c>
      <c r="J29" s="14">
        <v>0</v>
      </c>
      <c r="K29" s="14">
        <v>0</v>
      </c>
      <c r="L29" s="14">
        <f>+J29+K29</f>
        <v>0</v>
      </c>
      <c r="M29" s="15">
        <f>SUM(L29/15608350*100)</f>
        <v>0</v>
      </c>
      <c r="N29" s="14">
        <v>0</v>
      </c>
      <c r="O29" s="15">
        <f>SUM((H29+N29)/15608350*100)</f>
        <v>0</v>
      </c>
      <c r="P29" s="14">
        <v>0</v>
      </c>
      <c r="Q29" s="15">
        <v>0</v>
      </c>
      <c r="R29" s="14" t="s">
        <v>71</v>
      </c>
      <c r="S29" s="14" t="s">
        <v>71</v>
      </c>
      <c r="T29" s="14">
        <v>0</v>
      </c>
    </row>
    <row r="30" spans="1:20" ht="12.75">
      <c r="A30" s="14" t="s">
        <v>93</v>
      </c>
      <c r="B30" s="14" t="s">
        <v>147</v>
      </c>
      <c r="C30" s="14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>
        <f>SUM(H30/15608350*100)</f>
        <v>0</v>
      </c>
      <c r="J30" s="14">
        <v>0</v>
      </c>
      <c r="K30" s="14">
        <v>0</v>
      </c>
      <c r="L30" s="14">
        <f>+J30+K30</f>
        <v>0</v>
      </c>
      <c r="M30" s="15">
        <f>SUM(L30/15608350*100)</f>
        <v>0</v>
      </c>
      <c r="N30" s="14">
        <v>0</v>
      </c>
      <c r="O30" s="15">
        <f>SUM((H30+N30)/15608350*100)</f>
        <v>0</v>
      </c>
      <c r="P30" s="14">
        <v>0</v>
      </c>
      <c r="Q30" s="15">
        <v>0</v>
      </c>
      <c r="R30" s="14" t="s">
        <v>71</v>
      </c>
      <c r="S30" s="14" t="s">
        <v>71</v>
      </c>
      <c r="T30" s="14">
        <v>0</v>
      </c>
    </row>
    <row r="31" spans="1:20" ht="12.75">
      <c r="A31" s="14" t="s">
        <v>95</v>
      </c>
      <c r="B31" s="14" t="s">
        <v>148</v>
      </c>
      <c r="C31" s="14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>
        <f>SUM(H31/15608350*100)</f>
        <v>0</v>
      </c>
      <c r="J31" s="14">
        <v>0</v>
      </c>
      <c r="K31" s="14">
        <v>0</v>
      </c>
      <c r="L31" s="14">
        <f>+J31+K31</f>
        <v>0</v>
      </c>
      <c r="M31" s="15">
        <f>SUM(L31/15608350*100)</f>
        <v>0</v>
      </c>
      <c r="N31" s="14">
        <v>0</v>
      </c>
      <c r="O31" s="15">
        <f>SUM((H31+N31)/15608350*100)</f>
        <v>0</v>
      </c>
      <c r="P31" s="14">
        <v>0</v>
      </c>
      <c r="Q31" s="15">
        <v>0</v>
      </c>
      <c r="R31" s="14" t="s">
        <v>71</v>
      </c>
      <c r="S31" s="14" t="s">
        <v>71</v>
      </c>
      <c r="T31" s="14">
        <v>0</v>
      </c>
    </row>
    <row r="32" spans="1:20" ht="12.75">
      <c r="A32" s="14" t="s">
        <v>112</v>
      </c>
      <c r="B32" s="14" t="s">
        <v>96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.75">
      <c r="A33" s="14"/>
      <c r="B33" s="14" t="s">
        <v>149</v>
      </c>
      <c r="C33" s="14"/>
      <c r="D33" s="14">
        <v>180</v>
      </c>
      <c r="E33" s="14">
        <v>80702</v>
      </c>
      <c r="F33" s="14">
        <v>0</v>
      </c>
      <c r="G33" s="14">
        <v>0</v>
      </c>
      <c r="H33" s="14">
        <v>80702</v>
      </c>
      <c r="I33" s="15">
        <f>SUM(H33/15608350*100)</f>
        <v>0.5170437618326088</v>
      </c>
      <c r="J33" s="14">
        <v>80702</v>
      </c>
      <c r="K33" s="14">
        <v>0</v>
      </c>
      <c r="L33" s="14">
        <f>+J33+K33</f>
        <v>80702</v>
      </c>
      <c r="M33" s="15">
        <f>SUM(L33/15608350*100)</f>
        <v>0.5170437618326088</v>
      </c>
      <c r="N33" s="14">
        <v>0</v>
      </c>
      <c r="O33" s="15">
        <f>SUM((H33+N33)/15608350*100)</f>
        <v>0.5170437618326088</v>
      </c>
      <c r="P33" s="14">
        <v>0</v>
      </c>
      <c r="Q33" s="15">
        <v>0</v>
      </c>
      <c r="R33" s="14" t="s">
        <v>71</v>
      </c>
      <c r="S33" s="14" t="s">
        <v>71</v>
      </c>
      <c r="T33" s="14">
        <v>80702</v>
      </c>
    </row>
    <row r="34" spans="1:20" ht="12.75">
      <c r="A34" s="14"/>
      <c r="B34" s="14" t="s">
        <v>150</v>
      </c>
      <c r="C34" s="14"/>
      <c r="D34" s="14">
        <v>112</v>
      </c>
      <c r="E34" s="14">
        <v>183790</v>
      </c>
      <c r="F34" s="14">
        <v>0</v>
      </c>
      <c r="G34" s="14">
        <v>0</v>
      </c>
      <c r="H34" s="14">
        <v>183790</v>
      </c>
      <c r="I34" s="15">
        <f>SUM(H34/15608350*100)</f>
        <v>1.1775107554610194</v>
      </c>
      <c r="J34" s="14">
        <v>183790</v>
      </c>
      <c r="K34" s="14">
        <v>0</v>
      </c>
      <c r="L34" s="14">
        <f>+J34+K34</f>
        <v>183790</v>
      </c>
      <c r="M34" s="15">
        <f>SUM(L34/15608350*100)</f>
        <v>1.1775107554610194</v>
      </c>
      <c r="N34" s="14">
        <v>0</v>
      </c>
      <c r="O34" s="15">
        <f>SUM((H34+N34)/15608350*100)</f>
        <v>1.1775107554610194</v>
      </c>
      <c r="P34" s="14">
        <v>0</v>
      </c>
      <c r="Q34" s="15">
        <v>0</v>
      </c>
      <c r="R34" s="14" t="s">
        <v>71</v>
      </c>
      <c r="S34" s="14" t="s">
        <v>71</v>
      </c>
      <c r="T34" s="14">
        <v>183790</v>
      </c>
    </row>
    <row r="35" spans="1:20" ht="12.75">
      <c r="A35" s="14"/>
      <c r="B35" s="14" t="s">
        <v>151</v>
      </c>
      <c r="C35" s="14"/>
      <c r="D35" s="14">
        <v>84</v>
      </c>
      <c r="E35" s="14">
        <v>29933</v>
      </c>
      <c r="F35" s="14">
        <v>0</v>
      </c>
      <c r="G35" s="14">
        <v>0</v>
      </c>
      <c r="H35" s="14">
        <v>29933</v>
      </c>
      <c r="I35" s="15">
        <f>SUM(H35/15608350*100)</f>
        <v>0.19177555603250826</v>
      </c>
      <c r="J35" s="14">
        <v>29933</v>
      </c>
      <c r="K35" s="14">
        <v>0</v>
      </c>
      <c r="L35" s="14">
        <f>+J35+K35</f>
        <v>29933</v>
      </c>
      <c r="M35" s="15">
        <f>SUM(L35/15608350*100)</f>
        <v>0.19177555603250826</v>
      </c>
      <c r="N35" s="14">
        <v>0</v>
      </c>
      <c r="O35" s="15">
        <f>SUM((H35+N35)/15608350*100)</f>
        <v>0.19177555603250826</v>
      </c>
      <c r="P35" s="14">
        <v>0</v>
      </c>
      <c r="Q35" s="15">
        <v>0</v>
      </c>
      <c r="R35" s="14" t="s">
        <v>71</v>
      </c>
      <c r="S35" s="14" t="s">
        <v>71</v>
      </c>
      <c r="T35" s="14">
        <v>29933</v>
      </c>
    </row>
    <row r="36" spans="1:20" ht="12.75">
      <c r="A36" s="14"/>
      <c r="B36" s="14" t="s">
        <v>152</v>
      </c>
      <c r="C36" s="14"/>
      <c r="D36" s="14">
        <v>156</v>
      </c>
      <c r="E36" s="14">
        <v>539240</v>
      </c>
      <c r="F36" s="14">
        <v>0</v>
      </c>
      <c r="G36" s="14">
        <v>0</v>
      </c>
      <c r="H36" s="14">
        <v>539240</v>
      </c>
      <c r="I36" s="15">
        <f>SUM(H36/15608350*100)</f>
        <v>3.4548174534784266</v>
      </c>
      <c r="J36" s="14">
        <v>539240</v>
      </c>
      <c r="K36" s="14">
        <v>0</v>
      </c>
      <c r="L36" s="14">
        <f>+J36+K36</f>
        <v>539240</v>
      </c>
      <c r="M36" s="15">
        <f>SUM(L36/15608350*100)</f>
        <v>3.4548174534784266</v>
      </c>
      <c r="N36" s="14">
        <v>0</v>
      </c>
      <c r="O36" s="15">
        <f>SUM((H36+N36)/15608350*100)</f>
        <v>3.4548174534784266</v>
      </c>
      <c r="P36" s="14">
        <v>0</v>
      </c>
      <c r="Q36" s="15">
        <v>0</v>
      </c>
      <c r="R36" s="14" t="s">
        <v>71</v>
      </c>
      <c r="S36" s="14" t="s">
        <v>71</v>
      </c>
      <c r="T36" s="14">
        <v>537413</v>
      </c>
    </row>
    <row r="37" spans="1:20" ht="12.75">
      <c r="A37" s="14"/>
      <c r="B37" s="14" t="s">
        <v>153</v>
      </c>
      <c r="C37" s="14" t="s">
        <v>154</v>
      </c>
      <c r="D37" s="14">
        <v>1</v>
      </c>
      <c r="E37" s="14">
        <v>239523</v>
      </c>
      <c r="F37" s="14">
        <v>0</v>
      </c>
      <c r="G37" s="14">
        <v>0</v>
      </c>
      <c r="H37" s="14">
        <v>239523</v>
      </c>
      <c r="I37" s="15">
        <f>SUM(H37/15608350*100)</f>
        <v>1.5345824510598494</v>
      </c>
      <c r="J37" s="14">
        <v>239523</v>
      </c>
      <c r="K37" s="14">
        <v>0</v>
      </c>
      <c r="L37" s="14">
        <f>+J37+K37</f>
        <v>239523</v>
      </c>
      <c r="M37" s="15">
        <f>SUM(L37/15608350*100)</f>
        <v>1.5345824510598494</v>
      </c>
      <c r="N37" s="14">
        <v>0</v>
      </c>
      <c r="O37" s="15">
        <f>SUM((H37+N37)/15608350*100)</f>
        <v>1.5345824510598494</v>
      </c>
      <c r="P37" s="14">
        <v>0</v>
      </c>
      <c r="Q37" s="15">
        <f>SUM(P37/H37*100)</f>
        <v>0</v>
      </c>
      <c r="R37" s="14" t="s">
        <v>71</v>
      </c>
      <c r="S37" s="14" t="s">
        <v>71</v>
      </c>
      <c r="T37" s="14">
        <v>239523</v>
      </c>
    </row>
    <row r="38" spans="1:20" ht="12.75">
      <c r="A38" s="14"/>
      <c r="B38" s="14" t="s">
        <v>155</v>
      </c>
      <c r="C38" s="14"/>
      <c r="D38" s="14">
        <v>1</v>
      </c>
      <c r="E38" s="14">
        <v>87324</v>
      </c>
      <c r="F38" s="14">
        <v>0</v>
      </c>
      <c r="G38" s="14">
        <v>0</v>
      </c>
      <c r="H38" s="14">
        <v>87324</v>
      </c>
      <c r="I38" s="15">
        <f>SUM(H38/15608350*100)</f>
        <v>0.5594697709879648</v>
      </c>
      <c r="J38" s="14">
        <v>87324</v>
      </c>
      <c r="K38" s="14">
        <v>0</v>
      </c>
      <c r="L38" s="14">
        <f>+J38+K38</f>
        <v>87324</v>
      </c>
      <c r="M38" s="15">
        <f>SUM(L38/15608350*100)</f>
        <v>0.5594697709879648</v>
      </c>
      <c r="N38" s="14">
        <v>0</v>
      </c>
      <c r="O38" s="15">
        <f>SUM((H38+N38)/15608350*100)</f>
        <v>0.5594697709879648</v>
      </c>
      <c r="P38" s="14">
        <v>0</v>
      </c>
      <c r="Q38" s="15">
        <v>0</v>
      </c>
      <c r="R38" s="14" t="s">
        <v>71</v>
      </c>
      <c r="S38" s="14" t="s">
        <v>71</v>
      </c>
      <c r="T38" s="14">
        <v>87324</v>
      </c>
    </row>
    <row r="39" spans="1:20" s="8" customFormat="1" ht="12.75">
      <c r="A39" s="11"/>
      <c r="B39" s="11" t="s">
        <v>156</v>
      </c>
      <c r="C39" s="11"/>
      <c r="D39" s="11">
        <f>+D21+D22+D29+D30+D31+D33+D34+D35+D36+D38</f>
        <v>21767</v>
      </c>
      <c r="E39" s="11">
        <f>+E21+E22+E29+E30+E31+E33+E34+E35+E36+E38</f>
        <v>8555765</v>
      </c>
      <c r="F39" s="11">
        <f>+F21+F22+F29+F30+F31+F33+F34+F35+F36+F38</f>
        <v>0</v>
      </c>
      <c r="G39" s="11">
        <f>+G21+G22+G29+G30+G31+G33+G34+G35+G36+G38</f>
        <v>0</v>
      </c>
      <c r="H39" s="11">
        <f>+H21+H22+H29+H30+H31+H33+H34+H35+H36+H38</f>
        <v>8555765</v>
      </c>
      <c r="I39" s="18">
        <f>+I21+I22+I29+I30+I31+I33+I34+I35+I36+I38</f>
        <v>54.81530719134311</v>
      </c>
      <c r="J39" s="11">
        <f>+J21+J22+J29+J30+J31+J33+J34+J35+J36+J38</f>
        <v>8555765</v>
      </c>
      <c r="K39" s="11">
        <f>+K21+K22+K29+K30+K31+K33+K34+K35+K36+K38</f>
        <v>0</v>
      </c>
      <c r="L39" s="11">
        <f>+L21+L22+L29+L30+L31+L33+L34+L35+L36+L38</f>
        <v>8555765</v>
      </c>
      <c r="M39" s="18">
        <f>+M21+M22+M29+M30+M31+M33+M34+M35+M36+M38</f>
        <v>54.81530719134311</v>
      </c>
      <c r="N39" s="11">
        <f>+N21+N22+N29+N30+N31+N33+N34+N35+N36+N38</f>
        <v>0</v>
      </c>
      <c r="O39" s="18">
        <f>+O21+O22+O29+O30+O31+O33+O34+O35+O36+O38</f>
        <v>54.81530719134311</v>
      </c>
      <c r="P39" s="11">
        <f>+P21+P22+P29+P30+P31+P33+P34+P35+P36+P38</f>
        <v>0</v>
      </c>
      <c r="Q39" s="18">
        <v>0</v>
      </c>
      <c r="R39" s="11"/>
      <c r="S39" s="11"/>
      <c r="T39" s="11">
        <f>+T21+T22+T29+T30+T31+T33+T34+T35+T36+T38</f>
        <v>8463337</v>
      </c>
    </row>
    <row r="40" spans="1:20" s="8" customFormat="1" ht="16.5" customHeight="1">
      <c r="A40" s="11"/>
      <c r="B40" s="11" t="s">
        <v>157</v>
      </c>
      <c r="C40" s="11"/>
      <c r="D40" s="11">
        <f>+D17+D19+D39</f>
        <v>21779</v>
      </c>
      <c r="E40" s="11">
        <f>+E17+E19+E39</f>
        <v>8557906</v>
      </c>
      <c r="F40" s="11">
        <f>+F17+F19+F39</f>
        <v>0</v>
      </c>
      <c r="G40" s="11">
        <f>+G17+G19+G39</f>
        <v>0</v>
      </c>
      <c r="H40" s="11">
        <f>+H17+H19+H39</f>
        <v>8557906</v>
      </c>
      <c r="I40" s="18">
        <f>+I17+I19+I39</f>
        <v>54.829024208196266</v>
      </c>
      <c r="J40" s="11">
        <f>+J17+J19+J39</f>
        <v>8557906</v>
      </c>
      <c r="K40" s="11">
        <f>+K17+K19+K39</f>
        <v>0</v>
      </c>
      <c r="L40" s="11">
        <f>+L17+L19+L39</f>
        <v>8557906</v>
      </c>
      <c r="M40" s="18">
        <f>+M17+M19+M39</f>
        <v>54.829024208196266</v>
      </c>
      <c r="N40" s="11">
        <f>+N17+N19+N39</f>
        <v>0</v>
      </c>
      <c r="O40" s="18">
        <f>+O17+O19+O39</f>
        <v>54.829024208196266</v>
      </c>
      <c r="P40" s="11">
        <f>+P17+P19+P39</f>
        <v>0</v>
      </c>
      <c r="Q40" s="18">
        <v>0</v>
      </c>
      <c r="R40" s="11"/>
      <c r="S40" s="11"/>
      <c r="T40" s="11">
        <f>+T17+T19+T39</f>
        <v>8463958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landscape" pageOrder="overThenDown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BreakPreview" zoomScaleSheetLayoutView="100" workbookViewId="0" topLeftCell="A1">
      <selection activeCell="J52" sqref="J52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7" customFormat="1" ht="12.75">
      <c r="A1" s="7" t="s">
        <v>158</v>
      </c>
    </row>
    <row r="3" spans="1:20" s="4" customFormat="1" ht="90" customHeight="1">
      <c r="A3" s="22" t="s">
        <v>32</v>
      </c>
      <c r="B3" s="22" t="s">
        <v>80</v>
      </c>
      <c r="C3" s="22" t="s">
        <v>81</v>
      </c>
      <c r="D3" s="22" t="s">
        <v>34</v>
      </c>
      <c r="E3" s="22" t="s">
        <v>35</v>
      </c>
      <c r="F3" s="22" t="s">
        <v>36</v>
      </c>
      <c r="G3" s="22" t="s">
        <v>37</v>
      </c>
      <c r="H3" s="22" t="s">
        <v>82</v>
      </c>
      <c r="I3" s="22" t="s">
        <v>117</v>
      </c>
      <c r="J3" s="22" t="s">
        <v>40</v>
      </c>
      <c r="K3" s="22"/>
      <c r="L3" s="22"/>
      <c r="M3" s="22"/>
      <c r="N3" s="22" t="s">
        <v>41</v>
      </c>
      <c r="O3" s="22" t="s">
        <v>42</v>
      </c>
      <c r="P3" s="22" t="s">
        <v>43</v>
      </c>
      <c r="Q3" s="22"/>
      <c r="R3" s="22" t="s">
        <v>44</v>
      </c>
      <c r="S3" s="22"/>
      <c r="T3" s="22" t="s">
        <v>45</v>
      </c>
    </row>
    <row r="4" spans="1:20" s="4" customFormat="1" ht="30" customHeight="1">
      <c r="A4" s="23"/>
      <c r="B4" s="23"/>
      <c r="C4" s="23"/>
      <c r="D4" s="23"/>
      <c r="E4" s="23"/>
      <c r="F4" s="23"/>
      <c r="G4" s="23"/>
      <c r="H4" s="23"/>
      <c r="I4" s="23"/>
      <c r="J4" s="24" t="s">
        <v>46</v>
      </c>
      <c r="K4" s="24"/>
      <c r="L4" s="24"/>
      <c r="M4" s="22" t="s">
        <v>47</v>
      </c>
      <c r="N4" s="25"/>
      <c r="O4" s="23"/>
      <c r="P4" s="26" t="s">
        <v>48</v>
      </c>
      <c r="Q4" s="22" t="s">
        <v>49</v>
      </c>
      <c r="R4" s="22" t="s">
        <v>48</v>
      </c>
      <c r="S4" s="22" t="s">
        <v>49</v>
      </c>
      <c r="T4" s="23"/>
    </row>
    <row r="5" spans="1:20" s="4" customFormat="1" ht="12.75">
      <c r="A5" s="23"/>
      <c r="B5" s="23"/>
      <c r="C5" s="23"/>
      <c r="D5" s="23"/>
      <c r="E5" s="23"/>
      <c r="F5" s="23"/>
      <c r="G5" s="23"/>
      <c r="H5" s="23"/>
      <c r="I5" s="23"/>
      <c r="J5" s="22" t="s">
        <v>50</v>
      </c>
      <c r="K5" s="22" t="s">
        <v>51</v>
      </c>
      <c r="L5" s="22" t="s">
        <v>52</v>
      </c>
      <c r="M5" s="23"/>
      <c r="N5" s="23"/>
      <c r="O5" s="23"/>
      <c r="P5" s="23"/>
      <c r="Q5" s="23"/>
      <c r="R5" s="23"/>
      <c r="S5" s="23"/>
      <c r="T5" s="23"/>
    </row>
    <row r="6" spans="1:20" s="4" customFormat="1" ht="12.75">
      <c r="A6" s="27"/>
      <c r="B6" s="27" t="s">
        <v>53</v>
      </c>
      <c r="C6" s="27" t="s">
        <v>54</v>
      </c>
      <c r="D6" s="27" t="s">
        <v>55</v>
      </c>
      <c r="E6" s="27" t="s">
        <v>56</v>
      </c>
      <c r="F6" s="27" t="s">
        <v>57</v>
      </c>
      <c r="G6" s="27" t="s">
        <v>58</v>
      </c>
      <c r="H6" s="27" t="s">
        <v>59</v>
      </c>
      <c r="I6" s="27" t="s">
        <v>60</v>
      </c>
      <c r="J6" s="27" t="s">
        <v>61</v>
      </c>
      <c r="K6" s="27"/>
      <c r="L6" s="27"/>
      <c r="M6" s="27"/>
      <c r="N6" s="27" t="s">
        <v>62</v>
      </c>
      <c r="O6" s="27" t="s">
        <v>63</v>
      </c>
      <c r="P6" s="27" t="s">
        <v>64</v>
      </c>
      <c r="Q6" s="27"/>
      <c r="R6" s="27" t="s">
        <v>65</v>
      </c>
      <c r="S6" s="27"/>
      <c r="T6" s="27" t="s">
        <v>66</v>
      </c>
    </row>
    <row r="7" spans="1:20" ht="12.75">
      <c r="A7" s="3" t="s">
        <v>85</v>
      </c>
      <c r="B7" s="3" t="s">
        <v>159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28">
        <f>SUM(H7/15608350*100)</f>
        <v>0</v>
      </c>
      <c r="J7" s="3">
        <v>0</v>
      </c>
      <c r="K7" s="3">
        <v>0</v>
      </c>
      <c r="L7" s="3">
        <f>+J7+K7</f>
        <v>0</v>
      </c>
      <c r="M7" s="28">
        <f>SUM(L7/15608350*100)</f>
        <v>0</v>
      </c>
      <c r="N7" s="3">
        <v>0</v>
      </c>
      <c r="O7" s="28">
        <f>SUM((H7+N7)/15608350*100)</f>
        <v>0</v>
      </c>
      <c r="P7" s="3">
        <v>0</v>
      </c>
      <c r="Q7" s="28">
        <v>0</v>
      </c>
      <c r="R7" s="3" t="s">
        <v>71</v>
      </c>
      <c r="S7" s="3" t="s">
        <v>71</v>
      </c>
      <c r="T7" s="3">
        <v>0</v>
      </c>
    </row>
    <row r="8" spans="1:20" ht="12.75">
      <c r="A8" s="3" t="s">
        <v>106</v>
      </c>
      <c r="B8" s="3" t="s">
        <v>160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28">
        <f>SUM(H8/15608350*100)</f>
        <v>0</v>
      </c>
      <c r="J8" s="3">
        <v>0</v>
      </c>
      <c r="K8" s="3">
        <v>0</v>
      </c>
      <c r="L8" s="3">
        <f>+J8+K8</f>
        <v>0</v>
      </c>
      <c r="M8" s="28">
        <f>SUM(L8/15608350*100)</f>
        <v>0</v>
      </c>
      <c r="N8" s="3">
        <v>0</v>
      </c>
      <c r="O8" s="28">
        <f>SUM((H8+N8)/15608350*100)</f>
        <v>0</v>
      </c>
      <c r="P8" s="3">
        <v>0</v>
      </c>
      <c r="Q8" s="28">
        <v>0</v>
      </c>
      <c r="R8" s="3" t="s">
        <v>71</v>
      </c>
      <c r="S8" s="3" t="s">
        <v>71</v>
      </c>
      <c r="T8" s="3">
        <v>0</v>
      </c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2.75">
      <c r="A10" s="23"/>
      <c r="B10" s="23" t="s">
        <v>161</v>
      </c>
      <c r="C10" s="23"/>
      <c r="D10" s="23">
        <f>+D7+D8</f>
        <v>0</v>
      </c>
      <c r="E10" s="23">
        <f>+E7+E8</f>
        <v>0</v>
      </c>
      <c r="F10" s="23">
        <f>+F7+F8</f>
        <v>0</v>
      </c>
      <c r="G10" s="23">
        <f>+G7+G8</f>
        <v>0</v>
      </c>
      <c r="H10" s="23">
        <f>+H7+H8</f>
        <v>0</v>
      </c>
      <c r="I10" s="29">
        <f>+I7+I8</f>
        <v>0</v>
      </c>
      <c r="J10" s="23">
        <f>+J7+J8</f>
        <v>0</v>
      </c>
      <c r="K10" s="23">
        <f>+K7+K8</f>
        <v>0</v>
      </c>
      <c r="L10" s="23">
        <f>+L7+L8</f>
        <v>0</v>
      </c>
      <c r="M10" s="29">
        <f>+M7+M8</f>
        <v>0</v>
      </c>
      <c r="N10" s="23">
        <f>+N7+N8</f>
        <v>0</v>
      </c>
      <c r="O10" s="29">
        <f>+O7+O8</f>
        <v>0</v>
      </c>
      <c r="P10" s="23">
        <f>+P7+P8</f>
        <v>0</v>
      </c>
      <c r="Q10" s="29">
        <f>+Q7+Q8</f>
        <v>0</v>
      </c>
      <c r="R10" s="23"/>
      <c r="S10" s="23"/>
      <c r="T10" s="23">
        <f>+T7+T8</f>
        <v>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1.00390625" style="1" customWidth="1"/>
    <col min="2" max="3" width="20.8515625" style="1" customWidth="1"/>
    <col min="4" max="4" width="8.7109375" style="1" customWidth="1"/>
    <col min="5" max="5" width="20.8515625" style="1" customWidth="1"/>
    <col min="6" max="16384" width="8.7109375" style="1" customWidth="1"/>
  </cols>
  <sheetData>
    <row r="1" spans="1:4" s="7" customFormat="1" ht="12.75">
      <c r="A1" s="30" t="s">
        <v>162</v>
      </c>
      <c r="B1" s="30"/>
      <c r="C1" s="30"/>
      <c r="D1" s="30"/>
    </row>
    <row r="2" spans="1:4" ht="12.75">
      <c r="A2" s="3" t="s">
        <v>163</v>
      </c>
      <c r="B2" s="3" t="s">
        <v>164</v>
      </c>
      <c r="C2" s="3" t="s">
        <v>165</v>
      </c>
      <c r="D2" s="3" t="s">
        <v>166</v>
      </c>
    </row>
    <row r="3" spans="1:4" ht="12.75">
      <c r="A3" s="3"/>
      <c r="B3" s="3"/>
      <c r="C3" s="3"/>
      <c r="D3" s="3"/>
    </row>
    <row r="4" spans="1:4" s="4" customFormat="1" ht="12.75">
      <c r="A4" s="23" t="s">
        <v>78</v>
      </c>
      <c r="B4" s="23"/>
      <c r="C4" s="23">
        <f>SUM(C2:C3)</f>
        <v>0</v>
      </c>
      <c r="D4" s="23">
        <f>SUM(D2:D3)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view="pageBreakPreview" zoomScaleSheetLayoutView="100" workbookViewId="0" topLeftCell="A1">
      <selection activeCell="L32" sqref="L32"/>
    </sheetView>
  </sheetViews>
  <sheetFormatPr defaultColWidth="9.140625" defaultRowHeight="12.75"/>
  <cols>
    <col min="1" max="2" width="51.00390625" style="1" customWidth="1"/>
    <col min="3" max="16384" width="8.7109375" style="1" customWidth="1"/>
  </cols>
  <sheetData>
    <row r="1" spans="1:2" s="7" customFormat="1" ht="15.75" customHeight="1">
      <c r="A1" s="31" t="s">
        <v>167</v>
      </c>
      <c r="B1" s="31"/>
    </row>
    <row r="2" spans="1:2" ht="12.75">
      <c r="A2" s="3" t="s">
        <v>34</v>
      </c>
      <c r="B2" s="3" t="s">
        <v>165</v>
      </c>
    </row>
  </sheetData>
  <sheetProtection selectLockedCells="1" selectUnlockedCells="1"/>
  <mergeCells count="1">
    <mergeCell ref="A1:B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2021-07-19T08:52:25Z</cp:lastPrinted>
  <dcterms:modified xsi:type="dcterms:W3CDTF">2021-09-28T06:10:51Z</dcterms:modified>
  <cp:category/>
  <cp:version/>
  <cp:contentType/>
  <cp:contentStatus/>
  <cp:revision>4</cp:revision>
</cp:coreProperties>
</file>