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claration" sheetId="1" state="visible" r:id="rId2"/>
    <sheet name="Table-I Summary Statement" sheetId="2" state="visible" r:id="rId3"/>
    <sheet name="Table-II Promoter Shareholding" sheetId="3" state="visible" r:id="rId4"/>
    <sheet name="Table-III Public Shareholding" sheetId="4" state="visible" r:id="rId5"/>
    <sheet name="Table-IV NP-NP Shareholding" sheetId="5" state="visible" r:id="rId6"/>
    <sheet name="Table-IIIA Person in Concert" sheetId="6" state="visible" r:id="rId7"/>
    <sheet name="Table-IIIB Unclaimed Details" sheetId="7" state="visible" r:id="rId8"/>
    <sheet name="Table-V SBOs" sheetId="8" state="visible" r:id="rId9"/>
  </sheets>
  <definedNames>
    <definedName function="false" hidden="false" localSheetId="0" name="_xlnm.Print_Titles" vbProcedure="false">Declaration!$4:$6</definedName>
    <definedName function="false" hidden="false" localSheetId="7" name="_xlnm.Print_Titles" vbProcedure="false">'Table-V SBOs'!$4:$6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<sst xmlns="http://schemas.openxmlformats.org/spreadsheetml/2006/main" count="404" uniqueCount="190">
  <si>
    <t xml:space="preserve">Format of Holding of Specified securities</t>
  </si>
  <si>
    <t xml:space="preserve">1.</t>
  </si>
  <si>
    <t xml:space="preserve">Name of Listed Entity:STARPAPER MILLS LIMITED</t>
  </si>
  <si>
    <t xml:space="preserve">2.</t>
  </si>
  <si>
    <t xml:space="preserve">Scrip Code/Name of Scrip/Class of Security:516022,STARPAPER,EQUITY SHARES  </t>
  </si>
  <si>
    <t xml:space="preserve">3.</t>
  </si>
  <si>
    <t xml:space="preserve">Share Holding Pattern Filed under: Reg. 31(1)(a)/Reg.31(1)(b)/Reg.31(1)(c)</t>
  </si>
  <si>
    <r>
      <rPr>
        <sz val="11"/>
        <color rgb="FF000000"/>
        <rFont val="Calibri"/>
        <family val="2"/>
        <charset val="1"/>
      </rPr>
      <t xml:space="preserve">a. if under 31(1)(b) then indicate the report for quarter ending:  </t>
    </r>
    <r>
      <rPr>
        <b val="true"/>
        <sz val="11"/>
        <color rgb="FF000000"/>
        <rFont val="Calibri"/>
        <family val="2"/>
        <charset val="1"/>
      </rPr>
      <t xml:space="preserve">30/06/2022</t>
    </r>
  </si>
  <si>
    <t xml:space="preserve">b. if under 31(1)(c) then indicate date of allotment/extinguishment</t>
  </si>
  <si>
    <t xml:space="preserve">4.</t>
  </si>
  <si>
    <t xml:space="preserve">Declaration : The Listed entity is required to submit the following declaration to the extent of submission of information:</t>
  </si>
  <si>
    <t xml:space="preserve">Particulars</t>
  </si>
  <si>
    <t xml:space="preserve">YES*</t>
  </si>
  <si>
    <t xml:space="preserve">NO*</t>
  </si>
  <si>
    <t xml:space="preserve">a</t>
  </si>
  <si>
    <t xml:space="preserve">Whether the Listed Entity has issued any partly paid up shares</t>
  </si>
  <si>
    <t xml:space="preserve">b</t>
  </si>
  <si>
    <t xml:space="preserve">Whether the Listed Entity has issued any Convertible Securities or Warrants?</t>
  </si>
  <si>
    <t xml:space="preserve">c</t>
  </si>
  <si>
    <t xml:space="preserve">Whether the Listed Entity has any shares against which depository receipts are issued?</t>
  </si>
  <si>
    <t xml:space="preserve">d</t>
  </si>
  <si>
    <t xml:space="preserve">Whether the Listed Entity has any shares in locked-in?</t>
  </si>
  <si>
    <t xml:space="preserve">e</t>
  </si>
  <si>
    <t xml:space="preserve">Whether any shares held by promoters are pledge or otherwise encumbered?</t>
  </si>
  <si>
    <t xml:space="preserve">yes</t>
  </si>
  <si>
    <t xml:space="preserve">*if the Listed Entity selectes the option 'NO' for the questions above, the columns for the partly paid up shares, Outstanding Convertible</t>
  </si>
  <si>
    <t xml:space="preserve">Securities/Warrants,    depository    receipts,    locked-in     shares,   No of  shares  pledged  or  otherwise   encumbered  by  promoters,  as</t>
  </si>
  <si>
    <t xml:space="preserve">applicable,  shall  not  be  displayed  at  the time of dissemination on the Stock Exchange website. Also wherever there is 'No'  declared</t>
  </si>
  <si>
    <t xml:space="preserve">by  Listed  entity  in above  table the values will be considered as 'Zero' by default on submission of  the  format of  holding  of  specified</t>
  </si>
  <si>
    <t xml:space="preserve">securities.</t>
  </si>
  <si>
    <t xml:space="preserve">5</t>
  </si>
  <si>
    <t xml:space="preserve">The tabular format for disclosure of holding of specified securities is as follows:</t>
  </si>
  <si>
    <t xml:space="preserve">Table I - Summary Statement holding of specified securities</t>
  </si>
  <si>
    <t xml:space="preserve">Category </t>
  </si>
  <si>
    <t xml:space="preserve">Category of Shareholder</t>
  </si>
  <si>
    <t xml:space="preserve">No of Shareholders</t>
  </si>
  <si>
    <t xml:space="preserve">No of fully paid up equity shares held</t>
  </si>
  <si>
    <t xml:space="preserve">No of Partly paid-up equity shares held</t>
  </si>
  <si>
    <t xml:space="preserve">No of Shares Underlying Depository Receipts</t>
  </si>
  <si>
    <t xml:space="preserve">Total No of Shares Held (VII) = (IV)+(V)+(VI)</t>
  </si>
  <si>
    <t xml:space="preserve">Shareholding as a % of total no of shares (As a % of (A+B+C2))</t>
  </si>
  <si>
    <t xml:space="preserve">Number of Voting Rights held in each class of securities</t>
  </si>
  <si>
    <t xml:space="preserve">No of Shares Underlying Outstanding converttible securities (Including Warrants)</t>
  </si>
  <si>
    <t xml:space="preserve">Shareholding as a % assuming full conversion of convertible Securities (as a percentage of diluted share capital)</t>
  </si>
  <si>
    <t xml:space="preserve">Number of Locked in Shares</t>
  </si>
  <si>
    <t xml:space="preserve">Number of Shares pledged or otherwise encumbered</t>
  </si>
  <si>
    <t xml:space="preserve">Number of equity shares held in dematerialized form</t>
  </si>
  <si>
    <t xml:space="preserve">No of Voting Rights</t>
  </si>
  <si>
    <t xml:space="preserve">Total as a % of (A+B+C)</t>
  </si>
  <si>
    <t xml:space="preserve">No.</t>
  </si>
  <si>
    <t xml:space="preserve">As a % of total Shares held</t>
  </si>
  <si>
    <t xml:space="preserve">Class X</t>
  </si>
  <si>
    <t xml:space="preserve">Class Y</t>
  </si>
  <si>
    <t xml:space="preserve">Total</t>
  </si>
  <si>
    <t xml:space="preserve">(I)</t>
  </si>
  <si>
    <t xml:space="preserve">(II)</t>
  </si>
  <si>
    <t xml:space="preserve">(III)</t>
  </si>
  <si>
    <t xml:space="preserve">(IV)</t>
  </si>
  <si>
    <t xml:space="preserve">(V)</t>
  </si>
  <si>
    <t xml:space="preserve">(VI)</t>
  </si>
  <si>
    <t xml:space="preserve">(VII)</t>
  </si>
  <si>
    <t xml:space="preserve">(VIII)</t>
  </si>
  <si>
    <t xml:space="preserve">(IX)</t>
  </si>
  <si>
    <t xml:space="preserve">(X)</t>
  </si>
  <si>
    <t xml:space="preserve">(XI)</t>
  </si>
  <si>
    <t xml:space="preserve">(XII)</t>
  </si>
  <si>
    <t xml:space="preserve">(XIII)</t>
  </si>
  <si>
    <t xml:space="preserve">(XIV)</t>
  </si>
  <si>
    <t xml:space="preserve">(A)</t>
  </si>
  <si>
    <t xml:space="preserve">Promoter &amp; Promoter Group</t>
  </si>
  <si>
    <t xml:space="preserve">(B)</t>
  </si>
  <si>
    <t xml:space="preserve">Public</t>
  </si>
  <si>
    <t xml:space="preserve">NA</t>
  </si>
  <si>
    <t xml:space="preserve">(C)</t>
  </si>
  <si>
    <t xml:space="preserve">Non Promoter-Non Public</t>
  </si>
  <si>
    <t xml:space="preserve">(C1)</t>
  </si>
  <si>
    <t xml:space="preserve">Shares underlying DRs</t>
  </si>
  <si>
    <t xml:space="preserve">(C2)</t>
  </si>
  <si>
    <t xml:space="preserve">Shares held by Employes Trusts</t>
  </si>
  <si>
    <t xml:space="preserve">Total:</t>
  </si>
  <si>
    <t xml:space="preserve">Table II - Statement showing shareholding pattern of the Promoter and Promoter Group</t>
  </si>
  <si>
    <t xml:space="preserve">Category &amp; Name of the Shareholder</t>
  </si>
  <si>
    <t xml:space="preserve">PAN</t>
  </si>
  <si>
    <t xml:space="preserve">Total No of Shares Held (IV+V+VI)</t>
  </si>
  <si>
    <t xml:space="preserve">Shareholding as a % of total no of shares (calculated as per SCRR, 1957 (VIII) As a % of (A+B+C2</t>
  </si>
  <si>
    <t xml:space="preserve">Shareholding as a % assuming full conversion of convertible Securities (as a percentage of diluted share capital) (VII)+(X) As a % of (A+B+C2)</t>
  </si>
  <si>
    <t xml:space="preserve">(1)</t>
  </si>
  <si>
    <t xml:space="preserve">Indian</t>
  </si>
  <si>
    <t xml:space="preserve">(a)</t>
  </si>
  <si>
    <t xml:space="preserve">Individuals/Hindu undivided Family</t>
  </si>
  <si>
    <t xml:space="preserve">SHRIVARDHAN  GOENKA                                                                                                                                   </t>
  </si>
  <si>
    <t xml:space="preserve">AECPG9331C                    </t>
  </si>
  <si>
    <t xml:space="preserve">(b)</t>
  </si>
  <si>
    <t xml:space="preserve">Central Government/State Government(s)</t>
  </si>
  <si>
    <t xml:space="preserve">(c)</t>
  </si>
  <si>
    <t xml:space="preserve">Financial Institutions/Banks</t>
  </si>
  <si>
    <t xml:space="preserve">(d)</t>
  </si>
  <si>
    <t xml:space="preserve">Any Other</t>
  </si>
  <si>
    <t xml:space="preserve">CONTINUOUS FORMS (CALCUTTA) LTD                                                                                                                       </t>
  </si>
  <si>
    <t xml:space="preserve">AABCC2698A                    </t>
  </si>
  <si>
    <t xml:space="preserve">ISG TRADERS LIMITED                                                                                                                                   </t>
  </si>
  <si>
    <t xml:space="preserve">AABCI1355C                    </t>
  </si>
  <si>
    <t xml:space="preserve">ALBERT TRADING COMPANY PRIVATE LIMITED                                                                                                                </t>
  </si>
  <si>
    <t xml:space="preserve">AACCA1505H                    </t>
  </si>
  <si>
    <t xml:space="preserve">SILENT VALLEY INVESTMENTS LIMITED                                                                                                                     </t>
  </si>
  <si>
    <t xml:space="preserve">AAHCS4097H                    </t>
  </si>
  <si>
    <t xml:space="preserve">Sub-Total (A)(1)</t>
  </si>
  <si>
    <t xml:space="preserve">(2)</t>
  </si>
  <si>
    <t xml:space="preserve">Foreign</t>
  </si>
  <si>
    <t xml:space="preserve">Individuals (Non-Resident Individuals/Foreign Individuals</t>
  </si>
  <si>
    <t xml:space="preserve">Government</t>
  </si>
  <si>
    <t xml:space="preserve">Institutions</t>
  </si>
  <si>
    <t xml:space="preserve">Foreign Portfolio Investor</t>
  </si>
  <si>
    <t xml:space="preserve">(e)</t>
  </si>
  <si>
    <t xml:space="preserve">Any Other </t>
  </si>
  <si>
    <t xml:space="preserve">Sub-Total (A)(2)</t>
  </si>
  <si>
    <t xml:space="preserve">Total Shareholding of Promoter and Promoter Group (A)=(A)(1)+(A)(2)</t>
  </si>
  <si>
    <t xml:space="preserve">Table III - Statement showing shareholding pattern of the Public shareholder</t>
  </si>
  <si>
    <t xml:space="preserve">Shareholding as a % of total no of shares (A+B+C2)</t>
  </si>
  <si>
    <t xml:space="preserve">Mutual Funds</t>
  </si>
  <si>
    <t xml:space="preserve">Venture Capital Funds</t>
  </si>
  <si>
    <t xml:space="preserve">Alternate Investment Funds</t>
  </si>
  <si>
    <t xml:space="preserve">Foreign Venture Capital Investors</t>
  </si>
  <si>
    <t xml:space="preserve">Foreign Portfolio Investors</t>
  </si>
  <si>
    <t xml:space="preserve">ACADIAN EMERGING MARKETS MICRO-CAP EQUITY MASTER F                                                                                                    </t>
  </si>
  <si>
    <t xml:space="preserve">AAVCA4224C                    </t>
  </si>
  <si>
    <t xml:space="preserve">(f)</t>
  </si>
  <si>
    <t xml:space="preserve">(g)</t>
  </si>
  <si>
    <t xml:space="preserve">Insurance Companies</t>
  </si>
  <si>
    <t xml:space="preserve">(h)</t>
  </si>
  <si>
    <t xml:space="preserve">Provident Funds/Pension Funds</t>
  </si>
  <si>
    <t xml:space="preserve">(i)</t>
  </si>
  <si>
    <t xml:space="preserve">Sub Total (B)(1)</t>
  </si>
  <si>
    <t xml:space="preserve">Central Government/State Government(s)/President of India</t>
  </si>
  <si>
    <t xml:space="preserve">Sub Total (B)(2)</t>
  </si>
  <si>
    <t xml:space="preserve">(3)</t>
  </si>
  <si>
    <t xml:space="preserve">Non-Institutions</t>
  </si>
  <si>
    <t xml:space="preserve">i.Individual shareholders holding nominal share capital up to Rs.2 lakhs</t>
  </si>
  <si>
    <t xml:space="preserve">ii.Individual shareholders holding nominal share capital in excess of Rs. 2 Lakhs</t>
  </si>
  <si>
    <t xml:space="preserve">SANTOSH SITARAM GOENKA                                                                                                                                </t>
  </si>
  <si>
    <t xml:space="preserve">AACPG6728R                    </t>
  </si>
  <si>
    <t xml:space="preserve">ANIL KUMAR GOEL                                                                                                                                       </t>
  </si>
  <si>
    <t xml:space="preserve">AAJPG2552Q                    </t>
  </si>
  <si>
    <t xml:space="preserve">MUKTILAL GANULAL PALDIWAL                                                                                                                             </t>
  </si>
  <si>
    <t xml:space="preserve">ABTPP4634P                    </t>
  </si>
  <si>
    <t xml:space="preserve">TUSHAR RAMESHCHANDRA MEHTA                                                                                                                            </t>
  </si>
  <si>
    <t xml:space="preserve">AEBPM7277C                    </t>
  </si>
  <si>
    <t xml:space="preserve">KANTA CHHAJER                                                                                                                                         </t>
  </si>
  <si>
    <t xml:space="preserve">AIRPC2403J                    </t>
  </si>
  <si>
    <t xml:space="preserve">NBFCs Registered with RBI</t>
  </si>
  <si>
    <t xml:space="preserve">Employee Trusts</t>
  </si>
  <si>
    <t xml:space="preserve">Overseas Depositories (Holding DRs)(Balancing figure)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</si>
  <si>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</si>
  <si>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</si>
  <si>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</si>
  <si>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</si>
  <si>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DARSHAN FINANCIAL SERVICES PRIVATE LTD                                                                                                                </t>
  </si>
  <si>
    <t xml:space="preserve">AACCD1317Q                    </t>
  </si>
  <si>
    <t xml:space="preserve">ABHAY KRISHI UDYOG PRIVATE LIMITED                                                                                                                    </t>
  </si>
  <si>
    <t xml:space="preserve">AADCA0429R                    </t>
  </si>
  <si>
    <t xml:space="preserve">I E P F                                           </t>
  </si>
  <si>
    <t xml:space="preserve">Sub Total (B)(3)</t>
  </si>
  <si>
    <t xml:space="preserve">Total Public Shareholding (B) = (B)(1)+(B)(2)+(B)(3)</t>
  </si>
  <si>
    <t xml:space="preserve">Table IV - Statement showing shareholding pattern of the Non Promoter - Non Public Shareholder</t>
  </si>
  <si>
    <t xml:space="preserve">Custodian/DR Holder</t>
  </si>
  <si>
    <t xml:space="preserve">Employee Benefit Trust (under SEBI(Share based Employee Benefit) Regulations 2014)</t>
  </si>
  <si>
    <t xml:space="preserve">Total Non-Promoter-Non Public Shareholding (C) = (C)(1)+(C)(2)</t>
  </si>
  <si>
    <t xml:space="preserve">Details of the shareholders acting as persons in Concert including their Shareholding:</t>
  </si>
  <si>
    <t xml:space="preserve">Name of Shareholder</t>
  </si>
  <si>
    <t xml:space="preserve">Name of PAC</t>
  </si>
  <si>
    <t xml:space="preserve">No of shares</t>
  </si>
  <si>
    <t xml:space="preserve">Holding%</t>
  </si>
  <si>
    <t xml:space="preserve">Details of Shares which remain unclaimed may be given hear along with details such as number of shareholders, outstanding shares held in demat/unclaimed suspense account</t>
  </si>
  <si>
    <t xml:space="preserve">Table V - Statement showing details of Significant Beneficial Owners (SBOs)</t>
  </si>
  <si>
    <t xml:space="preserve">Sno</t>
  </si>
  <si>
    <t xml:space="preserve">Details of the significant beneficial owner</t>
  </si>
  <si>
    <t xml:space="preserve">Details of the registered owner </t>
  </si>
  <si>
    <t xml:space="preserve">Particulars of the shares in which significant beneficial interest is held by the beneficial owner</t>
  </si>
  <si>
    <t xml:space="preserve">Date of creation/acquisition of significant beneficial interest</t>
  </si>
  <si>
    <t xml:space="preserve"> </t>
  </si>
  <si>
    <t xml:space="preserve">I</t>
  </si>
  <si>
    <t xml:space="preserve">II</t>
  </si>
  <si>
    <t xml:space="preserve">III</t>
  </si>
  <si>
    <t xml:space="preserve">IV</t>
  </si>
  <si>
    <t xml:space="preserve">Sr No</t>
  </si>
  <si>
    <t xml:space="preserve">Name</t>
  </si>
  <si>
    <t xml:space="preserve">Nationality</t>
  </si>
  <si>
    <t xml:space="preserve">Number of Shares</t>
  </si>
  <si>
    <t xml:space="preserve">Shareholding as a % of total no of shares (Calculated as per SCRR 1957) As a % of (A+B+C2) </t>
  </si>
  <si>
    <t xml:space="preserve">  NA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</si>
</sst>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0.71"/>
    <col collapsed="false" customWidth="true" hidden="false" outlineLevel="0" max="4" min="3" style="0" width="10.71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3" customFormat="false" ht="15" hidden="false" customHeight="false" outlineLevel="0" collapsed="false">
      <c r="A3" s="2" t="s">
        <v>1</v>
      </c>
      <c r="B3" s="0" t="s">
        <v>2</v>
      </c>
    </row>
    <row r="4" customFormat="false" ht="15" hidden="false" customHeight="false" outlineLevel="0" collapsed="false">
      <c r="A4" s="2" t="s">
        <v>3</v>
      </c>
      <c r="B4" s="0" t="s">
        <v>4</v>
      </c>
    </row>
    <row r="5" customFormat="false" ht="15" hidden="false" customHeight="false" outlineLevel="0" collapsed="false">
      <c r="A5" s="2" t="s">
        <v>5</v>
      </c>
      <c r="B5" s="0" t="s">
        <v>6</v>
      </c>
    </row>
    <row r="6" customFormat="false" ht="13.8" hidden="false" customHeight="false" outlineLevel="0" collapsed="false">
      <c r="B6" s="0" t="s">
        <v>7</v>
      </c>
    </row>
    <row r="7" customFormat="false" ht="15" hidden="false" customHeight="false" outlineLevel="0" collapsed="false">
      <c r="B7" s="0" t="s">
        <v>8</v>
      </c>
    </row>
    <row r="8" customFormat="false" ht="15" hidden="false" customHeight="false" outlineLevel="0" collapsed="false">
      <c r="A8" s="2" t="s">
        <v>9</v>
      </c>
      <c r="B8" s="0" t="s">
        <v>10</v>
      </c>
    </row>
    <row r="9" customFormat="false" ht="15" hidden="false" customHeight="false" outlineLevel="0" collapsed="false">
      <c r="A9" s="3"/>
      <c r="B9" s="3" t="s">
        <v>11</v>
      </c>
      <c r="C9" s="3" t="s">
        <v>12</v>
      </c>
      <c r="D9" s="3" t="s">
        <v>13</v>
      </c>
    </row>
    <row r="10" customFormat="false" ht="15" hidden="false" customHeight="false" outlineLevel="0" collapsed="false">
      <c r="A10" s="3" t="s">
        <v>14</v>
      </c>
      <c r="B10" s="3" t="s">
        <v>15</v>
      </c>
      <c r="C10" s="3"/>
      <c r="D10" s="3"/>
    </row>
    <row r="11" customFormat="false" ht="15" hidden="false" customHeight="false" outlineLevel="0" collapsed="false">
      <c r="A11" s="3" t="s">
        <v>16</v>
      </c>
      <c r="B11" s="3" t="s">
        <v>17</v>
      </c>
      <c r="C11" s="3"/>
      <c r="D11" s="3"/>
    </row>
    <row r="12" customFormat="false" ht="15" hidden="false" customHeight="false" outlineLevel="0" collapsed="false">
      <c r="A12" s="3" t="s">
        <v>18</v>
      </c>
      <c r="B12" s="3" t="s">
        <v>19</v>
      </c>
      <c r="C12" s="3"/>
      <c r="D12" s="3"/>
    </row>
    <row r="13" customFormat="false" ht="15" hidden="false" customHeight="false" outlineLevel="0" collapsed="false">
      <c r="A13" s="3" t="s">
        <v>20</v>
      </c>
      <c r="B13" s="3" t="s">
        <v>21</v>
      </c>
      <c r="C13" s="3"/>
      <c r="D13" s="3"/>
    </row>
    <row r="14" customFormat="false" ht="15" hidden="false" customHeight="false" outlineLevel="0" collapsed="false">
      <c r="A14" s="3" t="s">
        <v>22</v>
      </c>
      <c r="B14" s="3" t="s">
        <v>23</v>
      </c>
      <c r="C14" s="3" t="s">
        <v>24</v>
      </c>
      <c r="D14" s="3"/>
    </row>
    <row r="17" customFormat="false" ht="15" hidden="false" customHeight="false" outlineLevel="0" collapsed="false">
      <c r="B17" s="0" t="s">
        <v>25</v>
      </c>
    </row>
    <row r="18" customFormat="false" ht="15" hidden="false" customHeight="false" outlineLevel="0" collapsed="false">
      <c r="B18" s="0" t="s">
        <v>26</v>
      </c>
    </row>
    <row r="19" customFormat="false" ht="15" hidden="false" customHeight="false" outlineLevel="0" collapsed="false">
      <c r="B19" s="0" t="s">
        <v>27</v>
      </c>
    </row>
    <row r="20" customFormat="false" ht="15" hidden="false" customHeight="false" outlineLevel="0" collapsed="false">
      <c r="B20" s="0" t="s">
        <v>28</v>
      </c>
    </row>
    <row r="21" customFormat="false" ht="15" hidden="false" customHeight="false" outlineLevel="0" collapsed="false">
      <c r="B21" s="0" t="s">
        <v>29</v>
      </c>
    </row>
    <row r="24" customFormat="false" ht="15" hidden="false" customHeight="false" outlineLevel="0" collapsed="false">
      <c r="A24" s="2" t="s">
        <v>30</v>
      </c>
      <c r="B24" s="0" t="s">
        <v>31</v>
      </c>
    </row>
    <row r="25" s="4" customFormat="true" ht="15" hidden="false" customHeight="false" outlineLevel="0" collapsed="false"/>
  </sheetData>
  <mergeCells count="1">
    <mergeCell ref="A1:D1"/>
  </mergeCells>
  <printOptions headings="false" gridLines="false" gridLinesSet="true" horizontalCentered="false" verticalCentered="false"/>
  <pageMargins left="0.0138888888888889" right="0.208333333333333" top="0.833333333333333" bottom="0.416666666666667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2" min="9" style="0" width="12.71"/>
    <col collapsed="false" customWidth="true" hidden="false" outlineLevel="0" max="14" min="13" style="0" width="20.71"/>
    <col collapsed="false" customWidth="true" hidden="false" outlineLevel="0" max="18" min="15" style="0" width="12.71"/>
    <col collapsed="false" customWidth="true" hidden="false" outlineLevel="0" max="19" min="19" style="0" width="16.71"/>
  </cols>
  <sheetData>
    <row r="1" customFormat="false" ht="15" hidden="false" customHeight="false" outlineLevel="0" collapsed="false">
      <c r="A1" s="5"/>
      <c r="B1" s="5"/>
      <c r="C1" s="5"/>
      <c r="D1" s="5"/>
    </row>
    <row r="2" s="6" customFormat="true" ht="15.75" hidden="false" customHeight="false" outlineLevel="0" collapsed="false">
      <c r="A2" s="6" t="s">
        <v>32</v>
      </c>
    </row>
    <row r="4" s="4" customFormat="true" ht="75" hidden="false" customHeight="true" outlineLevel="0" collapsed="false">
      <c r="A4" s="7" t="s">
        <v>33</v>
      </c>
      <c r="B4" s="8" t="s">
        <v>34</v>
      </c>
      <c r="C4" s="7" t="s">
        <v>35</v>
      </c>
      <c r="D4" s="7" t="s">
        <v>36</v>
      </c>
      <c r="E4" s="7" t="s">
        <v>37</v>
      </c>
      <c r="F4" s="7" t="s">
        <v>38</v>
      </c>
      <c r="G4" s="7" t="s">
        <v>39</v>
      </c>
      <c r="H4" s="7" t="s">
        <v>40</v>
      </c>
      <c r="I4" s="7" t="s">
        <v>41</v>
      </c>
      <c r="J4" s="7"/>
      <c r="K4" s="7"/>
      <c r="L4" s="7"/>
      <c r="M4" s="7" t="s">
        <v>42</v>
      </c>
      <c r="N4" s="7" t="s">
        <v>43</v>
      </c>
      <c r="O4" s="7" t="s">
        <v>44</v>
      </c>
      <c r="P4" s="7"/>
      <c r="Q4" s="7" t="s">
        <v>45</v>
      </c>
      <c r="R4" s="7"/>
      <c r="S4" s="7" t="s">
        <v>46</v>
      </c>
    </row>
    <row r="5" s="4" customFormat="true" ht="30" hidden="false" customHeight="true" outlineLevel="0" collapsed="false">
      <c r="A5" s="9"/>
      <c r="B5" s="9"/>
      <c r="C5" s="9"/>
      <c r="D5" s="9"/>
      <c r="E5" s="9"/>
      <c r="F5" s="9"/>
      <c r="G5" s="9"/>
      <c r="H5" s="9"/>
      <c r="I5" s="10" t="s">
        <v>47</v>
      </c>
      <c r="J5" s="10"/>
      <c r="K5" s="10"/>
      <c r="L5" s="7" t="s">
        <v>48</v>
      </c>
      <c r="M5" s="9"/>
      <c r="N5" s="9"/>
      <c r="O5" s="7" t="s">
        <v>49</v>
      </c>
      <c r="P5" s="7" t="s">
        <v>50</v>
      </c>
      <c r="Q5" s="7" t="s">
        <v>49</v>
      </c>
      <c r="R5" s="7" t="s">
        <v>50</v>
      </c>
      <c r="S5" s="9"/>
    </row>
    <row r="6" s="4" customFormat="true" ht="15" hidden="false" customHeight="false" outlineLevel="0" collapsed="false">
      <c r="A6" s="9"/>
      <c r="B6" s="9"/>
      <c r="C6" s="9"/>
      <c r="D6" s="9"/>
      <c r="E6" s="9"/>
      <c r="F6" s="9"/>
      <c r="G6" s="9"/>
      <c r="H6" s="9"/>
      <c r="I6" s="7" t="s">
        <v>51</v>
      </c>
      <c r="J6" s="7" t="s">
        <v>52</v>
      </c>
      <c r="K6" s="7" t="s">
        <v>53</v>
      </c>
      <c r="L6" s="9"/>
      <c r="M6" s="9"/>
      <c r="N6" s="9"/>
      <c r="O6" s="9"/>
      <c r="P6" s="9"/>
      <c r="Q6" s="9"/>
      <c r="R6" s="9"/>
      <c r="S6" s="9"/>
    </row>
    <row r="7" customFormat="false" ht="15" hidden="false" customHeight="false" outlineLevel="0" collapsed="false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/>
      <c r="K7" s="11"/>
      <c r="L7" s="11"/>
      <c r="M7" s="11" t="s">
        <v>63</v>
      </c>
      <c r="N7" s="11" t="s">
        <v>64</v>
      </c>
      <c r="O7" s="11" t="s">
        <v>65</v>
      </c>
      <c r="P7" s="11"/>
      <c r="Q7" s="11" t="s">
        <v>66</v>
      </c>
      <c r="R7" s="11"/>
      <c r="S7" s="11" t="s">
        <v>67</v>
      </c>
    </row>
    <row r="8" customFormat="false" ht="15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customFormat="false" ht="15" hidden="false" customHeight="false" outlineLevel="0" collapsed="false">
      <c r="A9" s="3" t="s">
        <v>68</v>
      </c>
      <c r="B9" s="3" t="s">
        <v>69</v>
      </c>
      <c r="C9" s="3" t="n">
        <v>5</v>
      </c>
      <c r="D9" s="3" t="n">
        <v>7050444</v>
      </c>
      <c r="E9" s="3" t="n">
        <v>0</v>
      </c>
      <c r="F9" s="3" t="n">
        <v>0</v>
      </c>
      <c r="G9" s="3" t="n">
        <v>7050444</v>
      </c>
      <c r="H9" s="12" t="n">
        <f aca="false">SUM(G9/15608350*100)</f>
        <v>45.1709757918037</v>
      </c>
      <c r="I9" s="3" t="n">
        <v>7050444</v>
      </c>
      <c r="J9" s="3" t="n">
        <v>0</v>
      </c>
      <c r="K9" s="3" t="n">
        <v>7050444</v>
      </c>
      <c r="L9" s="12" t="n">
        <f aca="false">SUM(K9/15608350*100)</f>
        <v>45.1709757918037</v>
      </c>
      <c r="M9" s="3" t="n">
        <v>0</v>
      </c>
      <c r="N9" s="12" t="n">
        <f aca="false">SUM((G9+M9)/15608350*100)</f>
        <v>45.1709757918037</v>
      </c>
      <c r="O9" s="3" t="n">
        <v>0</v>
      </c>
      <c r="P9" s="12" t="n">
        <v>0</v>
      </c>
      <c r="Q9" s="3" t="n">
        <v>3348858</v>
      </c>
      <c r="R9" s="12" t="n">
        <f aca="false">SUM(Q9/7050444*100)</f>
        <v>47.4985405174483</v>
      </c>
      <c r="S9" s="3" t="n">
        <v>7050144</v>
      </c>
    </row>
    <row r="10" customFormat="false" ht="15" hidden="false" customHeight="false" outlineLevel="0" collapsed="false">
      <c r="A10" s="3" t="s">
        <v>70</v>
      </c>
      <c r="B10" s="3" t="s">
        <v>71</v>
      </c>
      <c r="C10" s="3" t="n">
        <v>23010</v>
      </c>
      <c r="D10" s="3" t="n">
        <v>8557906</v>
      </c>
      <c r="E10" s="3" t="n">
        <v>0</v>
      </c>
      <c r="F10" s="3" t="n">
        <v>0</v>
      </c>
      <c r="G10" s="3" t="n">
        <v>8557906</v>
      </c>
      <c r="H10" s="12" t="n">
        <f aca="false">SUM(G10/15608350*100)</f>
        <v>54.8290242081963</v>
      </c>
      <c r="I10" s="3" t="n">
        <v>8557906</v>
      </c>
      <c r="J10" s="3" t="n">
        <v>0</v>
      </c>
      <c r="K10" s="3" t="n">
        <v>8557906</v>
      </c>
      <c r="L10" s="12" t="n">
        <f aca="false">SUM(K10/15608350*100)</f>
        <v>54.8290242081963</v>
      </c>
      <c r="M10" s="3" t="n">
        <v>0</v>
      </c>
      <c r="N10" s="12" t="n">
        <f aca="false">SUM((G10+M10)/15608350*100)</f>
        <v>54.8290242081963</v>
      </c>
      <c r="O10" s="3" t="n">
        <v>0</v>
      </c>
      <c r="P10" s="12" t="n">
        <f aca="false">SUM(O10/8557906*100)</f>
        <v>0</v>
      </c>
      <c r="Q10" s="3" t="s">
        <v>72</v>
      </c>
      <c r="R10" s="3" t="s">
        <v>72</v>
      </c>
      <c r="S10" s="3" t="n">
        <v>8466165</v>
      </c>
    </row>
    <row r="11" customFormat="false" ht="15" hidden="false" customHeight="false" outlineLevel="0" collapsed="false">
      <c r="A11" s="3" t="s">
        <v>73</v>
      </c>
      <c r="B11" s="3" t="s">
        <v>74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customFormat="false" ht="15" hidden="false" customHeight="false" outlineLevel="0" collapsed="false">
      <c r="A12" s="3" t="s">
        <v>75</v>
      </c>
      <c r="B12" s="3" t="s">
        <v>76</v>
      </c>
      <c r="C12" s="3" t="n">
        <v>0</v>
      </c>
      <c r="D12" s="3" t="n">
        <v>0</v>
      </c>
      <c r="E12" s="3" t="n">
        <v>0</v>
      </c>
      <c r="F12" s="3" t="n">
        <v>0</v>
      </c>
      <c r="G12" s="3" t="n">
        <v>0</v>
      </c>
      <c r="H12" s="3" t="s">
        <v>72</v>
      </c>
      <c r="I12" s="3" t="n">
        <v>0</v>
      </c>
      <c r="J12" s="3" t="n">
        <v>0</v>
      </c>
      <c r="K12" s="3" t="n">
        <v>0</v>
      </c>
      <c r="L12" s="12" t="n">
        <f aca="false">SUM(K12/15608350*100)</f>
        <v>0</v>
      </c>
      <c r="M12" s="3" t="n">
        <v>0</v>
      </c>
      <c r="N12" s="3" t="s">
        <v>72</v>
      </c>
      <c r="O12" s="3" t="n">
        <v>0</v>
      </c>
      <c r="P12" s="12" t="n">
        <v>0</v>
      </c>
      <c r="Q12" s="3" t="s">
        <v>72</v>
      </c>
      <c r="R12" s="3" t="s">
        <v>72</v>
      </c>
      <c r="S12" s="3" t="n">
        <v>0</v>
      </c>
    </row>
    <row r="13" customFormat="false" ht="15" hidden="false" customHeight="false" outlineLevel="0" collapsed="false">
      <c r="A13" s="3" t="s">
        <v>77</v>
      </c>
      <c r="B13" s="3" t="s">
        <v>78</v>
      </c>
      <c r="C13" s="3" t="n">
        <v>0</v>
      </c>
      <c r="D13" s="3" t="n">
        <v>0</v>
      </c>
      <c r="E13" s="3" t="n">
        <v>0</v>
      </c>
      <c r="F13" s="3" t="n">
        <v>0</v>
      </c>
      <c r="G13" s="3" t="n">
        <v>0</v>
      </c>
      <c r="H13" s="12" t="n">
        <f aca="false">SUM(G13/15608350*100)</f>
        <v>0</v>
      </c>
      <c r="I13" s="3" t="n">
        <v>0</v>
      </c>
      <c r="J13" s="3" t="n">
        <v>0</v>
      </c>
      <c r="K13" s="3" t="n">
        <v>0</v>
      </c>
      <c r="L13" s="12" t="n">
        <f aca="false">SUM(K13/15608350*100)</f>
        <v>0</v>
      </c>
      <c r="M13" s="3" t="n">
        <v>0</v>
      </c>
      <c r="N13" s="12" t="n">
        <f aca="false">SUM((G13+M13)/15608350*100)</f>
        <v>0</v>
      </c>
      <c r="O13" s="3" t="n">
        <v>0</v>
      </c>
      <c r="P13" s="12" t="n">
        <v>0</v>
      </c>
      <c r="Q13" s="3" t="s">
        <v>72</v>
      </c>
      <c r="R13" s="3" t="s">
        <v>72</v>
      </c>
      <c r="S13" s="3" t="n">
        <v>0</v>
      </c>
    </row>
    <row r="14" customFormat="false" ht="1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="4" customFormat="true" ht="15" hidden="false" customHeight="false" outlineLevel="0" collapsed="false">
      <c r="A15" s="9"/>
      <c r="B15" s="9" t="s">
        <v>79</v>
      </c>
      <c r="C15" s="9" t="n">
        <f aca="false">SUM(C9:C13)</f>
        <v>23015</v>
      </c>
      <c r="D15" s="9" t="n">
        <f aca="false">SUM(D9:D13)</f>
        <v>15608350</v>
      </c>
      <c r="E15" s="9" t="n">
        <f aca="false">SUM(E9:E13)</f>
        <v>0</v>
      </c>
      <c r="F15" s="9" t="n">
        <f aca="false">SUM(F9:F13)</f>
        <v>0</v>
      </c>
      <c r="G15" s="9" t="n">
        <f aca="false">SUM(G9:G13)</f>
        <v>15608350</v>
      </c>
      <c r="H15" s="13" t="n">
        <f aca="false">SUM(H9:H13)</f>
        <v>100</v>
      </c>
      <c r="I15" s="9" t="n">
        <f aca="false">SUM(I9:I13)</f>
        <v>15608350</v>
      </c>
      <c r="J15" s="9" t="n">
        <f aca="false">SUM(J9:J13)</f>
        <v>0</v>
      </c>
      <c r="K15" s="9" t="n">
        <f aca="false">SUM(K9:K13)</f>
        <v>15608350</v>
      </c>
      <c r="L15" s="13" t="n">
        <f aca="false">SUM(L9:L13)</f>
        <v>100</v>
      </c>
      <c r="M15" s="9" t="n">
        <f aca="false">SUM(M9:M13)</f>
        <v>0</v>
      </c>
      <c r="N15" s="13" t="n">
        <f aca="false">SUM(N9:N13)</f>
        <v>100</v>
      </c>
      <c r="O15" s="9" t="n">
        <f aca="false">SUM(O9:O13)</f>
        <v>0</v>
      </c>
      <c r="P15" s="13" t="n">
        <f aca="false">SUM(O15/G15*100)</f>
        <v>0</v>
      </c>
      <c r="Q15" s="9" t="n">
        <f aca="false">SUM(Q9:Q13)</f>
        <v>3348858</v>
      </c>
      <c r="R15" s="13" t="n">
        <f aca="false">SUM(R9:R13)</f>
        <v>47.4985405174483</v>
      </c>
      <c r="S15" s="9" t="n">
        <f aca="false">SUM(S9:S13)</f>
        <v>15516309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3" min="9" style="0" width="12.71"/>
    <col collapsed="false" customWidth="true" hidden="false" outlineLevel="0" max="15" min="14" style="0" width="20.71"/>
    <col collapsed="false" customWidth="true" hidden="false" outlineLevel="0" max="18" min="16" style="0" width="12.71"/>
    <col collapsed="false" customWidth="true" hidden="false" outlineLevel="0" max="20" min="19" style="0" width="16.71"/>
  </cols>
  <sheetData>
    <row r="1" s="6" customFormat="true" ht="15.75" hidden="false" customHeight="false" outlineLevel="0" collapsed="false">
      <c r="A1" s="6" t="s">
        <v>80</v>
      </c>
    </row>
    <row r="3" s="4" customFormat="true" ht="135" hidden="false" customHeight="true" outlineLevel="0" collapsed="false">
      <c r="A3" s="7" t="s">
        <v>33</v>
      </c>
      <c r="B3" s="7" t="s">
        <v>81</v>
      </c>
      <c r="C3" s="7" t="s">
        <v>82</v>
      </c>
      <c r="D3" s="7" t="s">
        <v>35</v>
      </c>
      <c r="E3" s="7" t="s">
        <v>36</v>
      </c>
      <c r="F3" s="7" t="s">
        <v>37</v>
      </c>
      <c r="G3" s="7" t="s">
        <v>38</v>
      </c>
      <c r="H3" s="7" t="s">
        <v>83</v>
      </c>
      <c r="I3" s="7" t="s">
        <v>84</v>
      </c>
      <c r="J3" s="7" t="s">
        <v>41</v>
      </c>
      <c r="K3" s="7"/>
      <c r="L3" s="7"/>
      <c r="M3" s="7"/>
      <c r="N3" s="7" t="s">
        <v>42</v>
      </c>
      <c r="O3" s="7" t="s">
        <v>85</v>
      </c>
      <c r="P3" s="7" t="s">
        <v>44</v>
      </c>
      <c r="Q3" s="7"/>
      <c r="R3" s="7" t="s">
        <v>45</v>
      </c>
      <c r="S3" s="7"/>
      <c r="T3" s="7" t="s">
        <v>46</v>
      </c>
    </row>
    <row r="4" s="4" customFormat="true" ht="30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10" t="s">
        <v>47</v>
      </c>
      <c r="K4" s="10"/>
      <c r="L4" s="10"/>
      <c r="M4" s="7" t="s">
        <v>48</v>
      </c>
      <c r="N4" s="14"/>
      <c r="O4" s="9"/>
      <c r="P4" s="8" t="s">
        <v>49</v>
      </c>
      <c r="Q4" s="7" t="s">
        <v>50</v>
      </c>
      <c r="R4" s="7" t="s">
        <v>49</v>
      </c>
      <c r="S4" s="7" t="s">
        <v>50</v>
      </c>
      <c r="T4" s="9"/>
    </row>
    <row r="5" s="4" customFormat="true" ht="15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7" t="s">
        <v>51</v>
      </c>
      <c r="K5" s="7" t="s">
        <v>52</v>
      </c>
      <c r="L5" s="7" t="s">
        <v>53</v>
      </c>
      <c r="M5" s="9"/>
      <c r="N5" s="9"/>
      <c r="O5" s="9"/>
      <c r="P5" s="9"/>
      <c r="Q5" s="9"/>
      <c r="R5" s="9"/>
      <c r="S5" s="9"/>
      <c r="T5" s="9"/>
    </row>
    <row r="6" s="4" customFormat="true" ht="15" hidden="false" customHeight="false" outlineLevel="0" collapsed="false">
      <c r="A6" s="15"/>
      <c r="B6" s="15" t="s">
        <v>54</v>
      </c>
      <c r="C6" s="15" t="s">
        <v>55</v>
      </c>
      <c r="D6" s="15" t="s">
        <v>56</v>
      </c>
      <c r="E6" s="15" t="s">
        <v>57</v>
      </c>
      <c r="F6" s="15" t="s">
        <v>58</v>
      </c>
      <c r="G6" s="15" t="s">
        <v>59</v>
      </c>
      <c r="H6" s="15" t="s">
        <v>60</v>
      </c>
      <c r="I6" s="15" t="s">
        <v>61</v>
      </c>
      <c r="J6" s="15" t="s">
        <v>62</v>
      </c>
      <c r="K6" s="15"/>
      <c r="L6" s="15"/>
      <c r="M6" s="15"/>
      <c r="N6" s="15" t="s">
        <v>63</v>
      </c>
      <c r="O6" s="15" t="s">
        <v>64</v>
      </c>
      <c r="P6" s="15" t="s">
        <v>65</v>
      </c>
      <c r="Q6" s="15"/>
      <c r="R6" s="15" t="s">
        <v>66</v>
      </c>
      <c r="S6" s="15"/>
      <c r="T6" s="15" t="s">
        <v>67</v>
      </c>
    </row>
    <row r="7" customFormat="false" ht="15" hidden="false" customHeight="false" outlineLevel="0" collapsed="false">
      <c r="A7" s="3" t="s">
        <v>86</v>
      </c>
      <c r="B7" s="3" t="s">
        <v>87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customFormat="false" ht="15" hidden="false" customHeight="false" outlineLevel="0" collapsed="false">
      <c r="A8" s="3" t="s">
        <v>88</v>
      </c>
      <c r="B8" s="3" t="s">
        <v>89</v>
      </c>
      <c r="C8" s="3"/>
      <c r="D8" s="3" t="n">
        <v>1</v>
      </c>
      <c r="E8" s="3" t="n">
        <v>45500</v>
      </c>
      <c r="F8" s="3" t="n">
        <v>0</v>
      </c>
      <c r="G8" s="3" t="n">
        <v>0</v>
      </c>
      <c r="H8" s="3" t="n">
        <v>45500</v>
      </c>
      <c r="I8" s="12" t="n">
        <f aca="false">SUM(H8/15608350*100)</f>
        <v>0.291510633731304</v>
      </c>
      <c r="J8" s="3" t="n">
        <v>45500</v>
      </c>
      <c r="K8" s="3" t="n">
        <v>0</v>
      </c>
      <c r="L8" s="3" t="n">
        <f aca="false">+J8+K8</f>
        <v>45500</v>
      </c>
      <c r="M8" s="12" t="n">
        <f aca="false">SUM(L8/15608350*100)</f>
        <v>0.291510633731304</v>
      </c>
      <c r="N8" s="3" t="n">
        <v>0</v>
      </c>
      <c r="O8" s="12" t="n">
        <f aca="false">SUM((H8+N8)/15608350*100)</f>
        <v>0.291510633731304</v>
      </c>
      <c r="P8" s="3" t="n">
        <v>0</v>
      </c>
      <c r="Q8" s="12" t="n">
        <v>0</v>
      </c>
      <c r="R8" s="3" t="n">
        <v>0</v>
      </c>
      <c r="S8" s="12" t="n">
        <v>0</v>
      </c>
      <c r="T8" s="3" t="n">
        <v>45500</v>
      </c>
    </row>
    <row r="9" customFormat="false" ht="15" hidden="false" customHeight="false" outlineLevel="0" collapsed="false">
      <c r="A9" s="3"/>
      <c r="B9" s="3" t="s">
        <v>90</v>
      </c>
      <c r="C9" s="3" t="s">
        <v>91</v>
      </c>
      <c r="D9" s="3" t="n">
        <v>1</v>
      </c>
      <c r="E9" s="3" t="n">
        <v>45500</v>
      </c>
      <c r="F9" s="3" t="n">
        <v>0</v>
      </c>
      <c r="G9" s="3" t="n">
        <v>0</v>
      </c>
      <c r="H9" s="3" t="n">
        <v>45500</v>
      </c>
      <c r="I9" s="12" t="n">
        <f aca="false">SUM(H9/15608350*100)</f>
        <v>0.291510633731304</v>
      </c>
      <c r="J9" s="3" t="n">
        <v>45500</v>
      </c>
      <c r="K9" s="3" t="n">
        <v>0</v>
      </c>
      <c r="L9" s="3" t="n">
        <f aca="false">+J9+K9</f>
        <v>45500</v>
      </c>
      <c r="M9" s="12" t="n">
        <f aca="false">SUM(L9/15608350*100)</f>
        <v>0.291510633731304</v>
      </c>
      <c r="N9" s="3" t="n">
        <v>0</v>
      </c>
      <c r="O9" s="12" t="n">
        <f aca="false">SUM((H9+N9)/15608350*100)</f>
        <v>0.291510633731304</v>
      </c>
      <c r="P9" s="3" t="n">
        <v>0</v>
      </c>
      <c r="Q9" s="12" t="n">
        <f aca="false">SUM(P9/H9*100)</f>
        <v>0</v>
      </c>
      <c r="R9" s="3" t="n">
        <v>0</v>
      </c>
      <c r="S9" s="12" t="n">
        <f aca="false">SUM(R9/H9*100)</f>
        <v>0</v>
      </c>
      <c r="T9" s="3" t="n">
        <v>45500</v>
      </c>
    </row>
    <row r="10" customFormat="false" ht="15" hidden="false" customHeight="false" outlineLevel="0" collapsed="false">
      <c r="A10" s="3" t="s">
        <v>92</v>
      </c>
      <c r="B10" s="3" t="s">
        <v>93</v>
      </c>
      <c r="C10" s="3"/>
      <c r="D10" s="3" t="n">
        <v>0</v>
      </c>
      <c r="E10" s="3" t="n">
        <v>0</v>
      </c>
      <c r="F10" s="3" t="n">
        <v>0</v>
      </c>
      <c r="G10" s="3" t="n">
        <v>0</v>
      </c>
      <c r="H10" s="3" t="n">
        <v>0</v>
      </c>
      <c r="I10" s="12" t="n">
        <f aca="false">SUM(H10/15608350*100)</f>
        <v>0</v>
      </c>
      <c r="J10" s="3" t="n">
        <v>0</v>
      </c>
      <c r="K10" s="3" t="n">
        <v>0</v>
      </c>
      <c r="L10" s="3" t="n">
        <f aca="false">+J10+K10</f>
        <v>0</v>
      </c>
      <c r="M10" s="12" t="n">
        <f aca="false">SUM(L10/15608350*100)</f>
        <v>0</v>
      </c>
      <c r="N10" s="3" t="n">
        <v>0</v>
      </c>
      <c r="O10" s="12" t="n">
        <f aca="false">SUM((H10+N10)/15608350*100)</f>
        <v>0</v>
      </c>
      <c r="P10" s="3" t="n">
        <v>0</v>
      </c>
      <c r="Q10" s="12" t="n">
        <v>0</v>
      </c>
      <c r="R10" s="3" t="n">
        <v>0</v>
      </c>
      <c r="S10" s="12" t="n">
        <v>0</v>
      </c>
      <c r="T10" s="3" t="n">
        <v>0</v>
      </c>
    </row>
    <row r="11" customFormat="false" ht="15" hidden="false" customHeight="false" outlineLevel="0" collapsed="false">
      <c r="A11" s="3" t="s">
        <v>94</v>
      </c>
      <c r="B11" s="3" t="s">
        <v>95</v>
      </c>
      <c r="C11" s="3"/>
      <c r="D11" s="3" t="n">
        <v>0</v>
      </c>
      <c r="E11" s="3" t="n">
        <v>0</v>
      </c>
      <c r="F11" s="3" t="n">
        <v>0</v>
      </c>
      <c r="G11" s="3" t="n">
        <v>0</v>
      </c>
      <c r="H11" s="3" t="n">
        <v>0</v>
      </c>
      <c r="I11" s="12" t="n">
        <f aca="false">SUM(H11/15608350*100)</f>
        <v>0</v>
      </c>
      <c r="J11" s="3" t="n">
        <v>0</v>
      </c>
      <c r="K11" s="3" t="n">
        <v>0</v>
      </c>
      <c r="L11" s="3" t="n">
        <f aca="false">+J11+K11</f>
        <v>0</v>
      </c>
      <c r="M11" s="12" t="n">
        <f aca="false">SUM(L11/15608350*100)</f>
        <v>0</v>
      </c>
      <c r="N11" s="3" t="n">
        <v>0</v>
      </c>
      <c r="O11" s="12" t="n">
        <f aca="false">SUM((H11+N11)/15608350*100)</f>
        <v>0</v>
      </c>
      <c r="P11" s="3" t="n">
        <v>0</v>
      </c>
      <c r="Q11" s="12" t="n">
        <v>0</v>
      </c>
      <c r="R11" s="3" t="n">
        <v>0</v>
      </c>
      <c r="S11" s="12" t="n">
        <v>0</v>
      </c>
      <c r="T11" s="3" t="n">
        <v>0</v>
      </c>
    </row>
    <row r="12" customFormat="false" ht="15" hidden="false" customHeight="false" outlineLevel="0" collapsed="false">
      <c r="A12" s="3" t="s">
        <v>96</v>
      </c>
      <c r="B12" s="3" t="s">
        <v>97</v>
      </c>
      <c r="C12" s="3"/>
      <c r="D12" s="3" t="n">
        <v>4</v>
      </c>
      <c r="E12" s="3" t="n">
        <v>7004944</v>
      </c>
      <c r="F12" s="3" t="n">
        <v>0</v>
      </c>
      <c r="G12" s="3" t="n">
        <v>0</v>
      </c>
      <c r="H12" s="3" t="n">
        <v>7004944</v>
      </c>
      <c r="I12" s="12" t="n">
        <f aca="false">SUM(H12/15608350*100)</f>
        <v>44.8794651580724</v>
      </c>
      <c r="J12" s="3" t="n">
        <v>7004944</v>
      </c>
      <c r="K12" s="3" t="n">
        <v>0</v>
      </c>
      <c r="L12" s="3" t="n">
        <f aca="false">+J12+K12</f>
        <v>7004944</v>
      </c>
      <c r="M12" s="12" t="n">
        <f aca="false">SUM(L12/15608350*100)</f>
        <v>44.8794651580724</v>
      </c>
      <c r="N12" s="3" t="n">
        <v>0</v>
      </c>
      <c r="O12" s="12" t="n">
        <f aca="false">SUM((H12+N12)/15608350*100)</f>
        <v>44.8794651580724</v>
      </c>
      <c r="P12" s="3" t="n">
        <v>0</v>
      </c>
      <c r="Q12" s="12" t="n">
        <v>0</v>
      </c>
      <c r="R12" s="3" t="n">
        <v>3348858</v>
      </c>
      <c r="S12" s="12" t="n">
        <f aca="false">SUM(R12/H12*100)</f>
        <v>47.8070631257009</v>
      </c>
      <c r="T12" s="3" t="n">
        <v>7004644</v>
      </c>
    </row>
    <row r="13" customFormat="false" ht="15" hidden="false" customHeight="false" outlineLevel="0" collapsed="false">
      <c r="A13" s="3"/>
      <c r="B13" s="3" t="s">
        <v>98</v>
      </c>
      <c r="C13" s="3" t="s">
        <v>99</v>
      </c>
      <c r="D13" s="3" t="n">
        <v>1</v>
      </c>
      <c r="E13" s="3" t="n">
        <v>510000</v>
      </c>
      <c r="F13" s="3" t="n">
        <v>0</v>
      </c>
      <c r="G13" s="3" t="n">
        <v>0</v>
      </c>
      <c r="H13" s="3" t="n">
        <v>510000</v>
      </c>
      <c r="I13" s="12" t="n">
        <f aca="false">SUM(H13/15608350*100)</f>
        <v>3.2674818286366</v>
      </c>
      <c r="J13" s="3" t="n">
        <v>510000</v>
      </c>
      <c r="K13" s="3" t="n">
        <v>0</v>
      </c>
      <c r="L13" s="3" t="n">
        <f aca="false">+J13+K13</f>
        <v>510000</v>
      </c>
      <c r="M13" s="12" t="n">
        <f aca="false">SUM(L13/15608350*100)</f>
        <v>3.2674818286366</v>
      </c>
      <c r="N13" s="3" t="n">
        <v>0</v>
      </c>
      <c r="O13" s="12" t="n">
        <f aca="false">SUM((H13+N13)/15608350*100)</f>
        <v>3.2674818286366</v>
      </c>
      <c r="P13" s="3" t="n">
        <v>0</v>
      </c>
      <c r="Q13" s="12" t="n">
        <f aca="false">SUM(P13/H13*100)</f>
        <v>0</v>
      </c>
      <c r="R13" s="3" t="n">
        <v>500000</v>
      </c>
      <c r="S13" s="12" t="n">
        <f aca="false">SUM(R13/H13*100)</f>
        <v>98.0392156862745</v>
      </c>
      <c r="T13" s="3" t="n">
        <v>510000</v>
      </c>
    </row>
    <row r="14" customFormat="false" ht="15" hidden="false" customHeight="false" outlineLevel="0" collapsed="false">
      <c r="A14" s="3"/>
      <c r="B14" s="3" t="s">
        <v>100</v>
      </c>
      <c r="C14" s="3" t="s">
        <v>101</v>
      </c>
      <c r="D14" s="3" t="n">
        <v>1</v>
      </c>
      <c r="E14" s="3" t="n">
        <v>4968744</v>
      </c>
      <c r="F14" s="3" t="n">
        <v>0</v>
      </c>
      <c r="G14" s="3" t="n">
        <v>0</v>
      </c>
      <c r="H14" s="3" t="n">
        <v>4968744</v>
      </c>
      <c r="I14" s="12" t="n">
        <f aca="false">SUM(H14/15608350*100)</f>
        <v>31.833883786563</v>
      </c>
      <c r="J14" s="3" t="n">
        <v>4968744</v>
      </c>
      <c r="K14" s="3" t="n">
        <v>0</v>
      </c>
      <c r="L14" s="3" t="n">
        <f aca="false">+J14+K14</f>
        <v>4968744</v>
      </c>
      <c r="M14" s="12" t="n">
        <f aca="false">SUM(L14/15608350*100)</f>
        <v>31.833883786563</v>
      </c>
      <c r="N14" s="3" t="n">
        <v>0</v>
      </c>
      <c r="O14" s="12" t="n">
        <f aca="false">SUM((H14+N14)/15608350*100)</f>
        <v>31.833883786563</v>
      </c>
      <c r="P14" s="3" t="n">
        <v>0</v>
      </c>
      <c r="Q14" s="12" t="n">
        <f aca="false">SUM(P14/H14*100)</f>
        <v>0</v>
      </c>
      <c r="R14" s="3" t="n">
        <v>2673858</v>
      </c>
      <c r="S14" s="12" t="n">
        <f aca="false">SUM(R14/H14*100)</f>
        <v>53.8135593220339</v>
      </c>
      <c r="T14" s="3" t="n">
        <v>4968444</v>
      </c>
    </row>
    <row r="15" customFormat="false" ht="15" hidden="false" customHeight="false" outlineLevel="0" collapsed="false">
      <c r="A15" s="3"/>
      <c r="B15" s="3" t="s">
        <v>102</v>
      </c>
      <c r="C15" s="3" t="s">
        <v>103</v>
      </c>
      <c r="D15" s="3" t="n">
        <v>1</v>
      </c>
      <c r="E15" s="3" t="n">
        <v>905200</v>
      </c>
      <c r="F15" s="3" t="n">
        <v>0</v>
      </c>
      <c r="G15" s="3" t="n">
        <v>0</v>
      </c>
      <c r="H15" s="3" t="n">
        <v>905200</v>
      </c>
      <c r="I15" s="12" t="n">
        <f aca="false">SUM(H15/15608350*100)</f>
        <v>5.79945990447421</v>
      </c>
      <c r="J15" s="3" t="n">
        <v>905200</v>
      </c>
      <c r="K15" s="3" t="n">
        <v>0</v>
      </c>
      <c r="L15" s="3" t="n">
        <f aca="false">+J15+K15</f>
        <v>905200</v>
      </c>
      <c r="M15" s="12" t="n">
        <f aca="false">SUM(L15/15608350*100)</f>
        <v>5.79945990447421</v>
      </c>
      <c r="N15" s="3" t="n">
        <v>0</v>
      </c>
      <c r="O15" s="12" t="n">
        <f aca="false">SUM((H15+N15)/15608350*100)</f>
        <v>5.79945990447421</v>
      </c>
      <c r="P15" s="3" t="n">
        <v>0</v>
      </c>
      <c r="Q15" s="12" t="n">
        <f aca="false">SUM(P15/H15*100)</f>
        <v>0</v>
      </c>
      <c r="R15" s="3" t="n">
        <v>0</v>
      </c>
      <c r="S15" s="12" t="n">
        <f aca="false">SUM(R15/H15*100)</f>
        <v>0</v>
      </c>
      <c r="T15" s="3" t="n">
        <v>905200</v>
      </c>
    </row>
    <row r="16" customFormat="false" ht="15" hidden="false" customHeight="false" outlineLevel="0" collapsed="false">
      <c r="A16" s="3"/>
      <c r="B16" s="3" t="s">
        <v>104</v>
      </c>
      <c r="C16" s="3" t="s">
        <v>105</v>
      </c>
      <c r="D16" s="3" t="n">
        <v>1</v>
      </c>
      <c r="E16" s="3" t="n">
        <v>621000</v>
      </c>
      <c r="F16" s="3" t="n">
        <v>0</v>
      </c>
      <c r="G16" s="3" t="n">
        <v>0</v>
      </c>
      <c r="H16" s="3" t="n">
        <v>621000</v>
      </c>
      <c r="I16" s="12" t="n">
        <f aca="false">SUM(H16/15608350*100)</f>
        <v>3.97863963839868</v>
      </c>
      <c r="J16" s="3" t="n">
        <v>621000</v>
      </c>
      <c r="K16" s="3" t="n">
        <v>0</v>
      </c>
      <c r="L16" s="3" t="n">
        <f aca="false">+J16+K16</f>
        <v>621000</v>
      </c>
      <c r="M16" s="12" t="n">
        <f aca="false">SUM(L16/15608350*100)</f>
        <v>3.97863963839868</v>
      </c>
      <c r="N16" s="3" t="n">
        <v>0</v>
      </c>
      <c r="O16" s="12" t="n">
        <f aca="false">SUM((H16+N16)/15608350*100)</f>
        <v>3.97863963839868</v>
      </c>
      <c r="P16" s="3" t="n">
        <v>0</v>
      </c>
      <c r="Q16" s="12" t="n">
        <f aca="false">SUM(P16/H16*100)</f>
        <v>0</v>
      </c>
      <c r="R16" s="3" t="n">
        <v>175000</v>
      </c>
      <c r="S16" s="12" t="n">
        <f aca="false">SUM(R16/H16*100)</f>
        <v>28.1803542673108</v>
      </c>
      <c r="T16" s="3" t="n">
        <v>621000</v>
      </c>
    </row>
    <row r="17" s="4" customFormat="true" ht="15" hidden="false" customHeight="false" outlineLevel="0" collapsed="false">
      <c r="A17" s="9"/>
      <c r="B17" s="9" t="s">
        <v>106</v>
      </c>
      <c r="C17" s="9"/>
      <c r="D17" s="9" t="n">
        <f aca="false">+D8+D10+D11+D12</f>
        <v>5</v>
      </c>
      <c r="E17" s="9" t="n">
        <f aca="false">+E8+E10+E11+E12</f>
        <v>7050444</v>
      </c>
      <c r="F17" s="9" t="n">
        <f aca="false">+F8+F10+F11+F12</f>
        <v>0</v>
      </c>
      <c r="G17" s="9" t="n">
        <f aca="false">+G8+G10+G11+G12</f>
        <v>0</v>
      </c>
      <c r="H17" s="9" t="n">
        <f aca="false">+H8+H10+H11+H12</f>
        <v>7050444</v>
      </c>
      <c r="I17" s="13" t="n">
        <f aca="false">+I8+I10+I11+I12</f>
        <v>45.1709757918037</v>
      </c>
      <c r="J17" s="9" t="n">
        <f aca="false">+J8+J10+J11+J12</f>
        <v>7050444</v>
      </c>
      <c r="K17" s="9" t="n">
        <f aca="false">+K8+K10+K11+K12</f>
        <v>0</v>
      </c>
      <c r="L17" s="9" t="n">
        <f aca="false">+L8+L10+L11+L12</f>
        <v>7050444</v>
      </c>
      <c r="M17" s="13" t="n">
        <f aca="false">+M8+M10+M11+M12</f>
        <v>45.1709757918037</v>
      </c>
      <c r="N17" s="9" t="n">
        <f aca="false">+N8+N10+N11+N12</f>
        <v>0</v>
      </c>
      <c r="O17" s="13" t="n">
        <f aca="false">+O8+O10+O11+O12</f>
        <v>45.1709757918037</v>
      </c>
      <c r="P17" s="9" t="n">
        <f aca="false">+P8+P10+P11+P12</f>
        <v>0</v>
      </c>
      <c r="Q17" s="13" t="n">
        <v>0</v>
      </c>
      <c r="R17" s="9" t="n">
        <f aca="false">+R8+R10+R11+R12</f>
        <v>3348858</v>
      </c>
      <c r="S17" s="13" t="n">
        <f aca="false">SUM(R17/H17*100)</f>
        <v>47.4985405174483</v>
      </c>
      <c r="T17" s="9" t="n">
        <f aca="false">+T8+T10+T11+T12</f>
        <v>7050144</v>
      </c>
    </row>
    <row r="18" customFormat="false" ht="15" hidden="false" customHeight="false" outlineLevel="0" collapsed="false">
      <c r="A18" s="3" t="s">
        <v>107</v>
      </c>
      <c r="B18" s="3" t="s">
        <v>108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customFormat="false" ht="15" hidden="false" customHeight="false" outlineLevel="0" collapsed="false">
      <c r="A19" s="3" t="s">
        <v>88</v>
      </c>
      <c r="B19" s="3" t="s">
        <v>109</v>
      </c>
      <c r="C19" s="3"/>
      <c r="D19" s="3" t="n">
        <v>0</v>
      </c>
      <c r="E19" s="3" t="n">
        <v>0</v>
      </c>
      <c r="F19" s="3" t="n">
        <v>0</v>
      </c>
      <c r="G19" s="3" t="n">
        <v>0</v>
      </c>
      <c r="H19" s="3" t="n">
        <v>0</v>
      </c>
      <c r="I19" s="12" t="n">
        <f aca="false">SUM(H19/15608350*100)</f>
        <v>0</v>
      </c>
      <c r="J19" s="3" t="n">
        <v>0</v>
      </c>
      <c r="K19" s="3" t="n">
        <v>0</v>
      </c>
      <c r="L19" s="3" t="n">
        <f aca="false">+J19+K19</f>
        <v>0</v>
      </c>
      <c r="M19" s="12" t="n">
        <f aca="false">SUM(L19/15608350*100)</f>
        <v>0</v>
      </c>
      <c r="N19" s="3" t="n">
        <v>0</v>
      </c>
      <c r="O19" s="12" t="n">
        <f aca="false">SUM((H19+N19)/15608350*100)</f>
        <v>0</v>
      </c>
      <c r="P19" s="3" t="n">
        <v>0</v>
      </c>
      <c r="Q19" s="12" t="n">
        <v>0</v>
      </c>
      <c r="R19" s="3" t="n">
        <v>0</v>
      </c>
      <c r="S19" s="12" t="n">
        <v>0</v>
      </c>
      <c r="T19" s="3" t="n">
        <v>0</v>
      </c>
    </row>
    <row r="20" customFormat="false" ht="15" hidden="false" customHeight="false" outlineLevel="0" collapsed="false">
      <c r="A20" s="3" t="s">
        <v>92</v>
      </c>
      <c r="B20" s="3" t="s">
        <v>110</v>
      </c>
      <c r="C20" s="3"/>
      <c r="D20" s="3" t="n">
        <v>0</v>
      </c>
      <c r="E20" s="3" t="n">
        <v>0</v>
      </c>
      <c r="F20" s="3" t="n">
        <v>0</v>
      </c>
      <c r="G20" s="3" t="n">
        <v>0</v>
      </c>
      <c r="H20" s="3" t="n">
        <v>0</v>
      </c>
      <c r="I20" s="12" t="n">
        <f aca="false">SUM(H20/15608350*100)</f>
        <v>0</v>
      </c>
      <c r="J20" s="3" t="n">
        <v>0</v>
      </c>
      <c r="K20" s="3" t="n">
        <v>0</v>
      </c>
      <c r="L20" s="3" t="n">
        <f aca="false">+J20+K20</f>
        <v>0</v>
      </c>
      <c r="M20" s="12" t="n">
        <f aca="false">SUM(L20/15608350*100)</f>
        <v>0</v>
      </c>
      <c r="N20" s="3" t="n">
        <v>0</v>
      </c>
      <c r="O20" s="12" t="n">
        <f aca="false">SUM((H20+N20)/15608350*100)</f>
        <v>0</v>
      </c>
      <c r="P20" s="3" t="n">
        <v>0</v>
      </c>
      <c r="Q20" s="12" t="n">
        <v>0</v>
      </c>
      <c r="R20" s="3" t="n">
        <v>0</v>
      </c>
      <c r="S20" s="12" t="n">
        <v>0</v>
      </c>
      <c r="T20" s="3" t="n">
        <v>0</v>
      </c>
    </row>
    <row r="21" customFormat="false" ht="15" hidden="false" customHeight="false" outlineLevel="0" collapsed="false">
      <c r="A21" s="3" t="s">
        <v>94</v>
      </c>
      <c r="B21" s="3" t="s">
        <v>111</v>
      </c>
      <c r="C21" s="3"/>
      <c r="D21" s="3" t="n">
        <v>0</v>
      </c>
      <c r="E21" s="3" t="n">
        <v>0</v>
      </c>
      <c r="F21" s="3" t="n">
        <v>0</v>
      </c>
      <c r="G21" s="3" t="n">
        <v>0</v>
      </c>
      <c r="H21" s="3" t="n">
        <v>0</v>
      </c>
      <c r="I21" s="12" t="n">
        <f aca="false">SUM(H21/15608350*100)</f>
        <v>0</v>
      </c>
      <c r="J21" s="3" t="n">
        <v>0</v>
      </c>
      <c r="K21" s="3" t="n">
        <v>0</v>
      </c>
      <c r="L21" s="3" t="n">
        <f aca="false">+J21+K21</f>
        <v>0</v>
      </c>
      <c r="M21" s="12" t="n">
        <f aca="false">SUM(L21/15608350*100)</f>
        <v>0</v>
      </c>
      <c r="N21" s="3" t="n">
        <v>0</v>
      </c>
      <c r="O21" s="12" t="n">
        <f aca="false">SUM((H21+N21)/15608350*100)</f>
        <v>0</v>
      </c>
      <c r="P21" s="3" t="n">
        <v>0</v>
      </c>
      <c r="Q21" s="12" t="n">
        <v>0</v>
      </c>
      <c r="R21" s="3" t="n">
        <v>0</v>
      </c>
      <c r="S21" s="12" t="n">
        <v>0</v>
      </c>
      <c r="T21" s="3" t="n">
        <v>0</v>
      </c>
    </row>
    <row r="22" customFormat="false" ht="15" hidden="false" customHeight="fals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customFormat="false" ht="15" hidden="false" customHeight="false" outlineLevel="0" collapsed="false">
      <c r="A23" s="3" t="s">
        <v>96</v>
      </c>
      <c r="B23" s="3" t="s">
        <v>112</v>
      </c>
      <c r="C23" s="3"/>
      <c r="D23" s="3" t="n">
        <v>0</v>
      </c>
      <c r="E23" s="3" t="n">
        <v>0</v>
      </c>
      <c r="F23" s="3" t="n">
        <v>0</v>
      </c>
      <c r="G23" s="3" t="n">
        <v>0</v>
      </c>
      <c r="H23" s="3" t="n">
        <v>0</v>
      </c>
      <c r="I23" s="12" t="n">
        <f aca="false">SUM(H23/15608350*100)</f>
        <v>0</v>
      </c>
      <c r="J23" s="3" t="n">
        <v>0</v>
      </c>
      <c r="K23" s="3" t="n">
        <v>0</v>
      </c>
      <c r="L23" s="3" t="n">
        <f aca="false">+J23+K23</f>
        <v>0</v>
      </c>
      <c r="M23" s="12" t="n">
        <f aca="false">SUM(L23/15608350*100)</f>
        <v>0</v>
      </c>
      <c r="N23" s="3" t="n">
        <v>0</v>
      </c>
      <c r="O23" s="12" t="n">
        <f aca="false">SUM((H23+N23)/15608350*100)</f>
        <v>0</v>
      </c>
      <c r="P23" s="3" t="n">
        <v>0</v>
      </c>
      <c r="Q23" s="12" t="n">
        <v>0</v>
      </c>
      <c r="R23" s="3" t="n">
        <v>0</v>
      </c>
      <c r="S23" s="12" t="n">
        <v>0</v>
      </c>
      <c r="T23" s="3" t="n">
        <v>0</v>
      </c>
    </row>
    <row r="24" customFormat="false" ht="15" hidden="false" customHeight="fals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customFormat="false" ht="15" hidden="false" customHeight="false" outlineLevel="0" collapsed="false">
      <c r="A25" s="3" t="s">
        <v>113</v>
      </c>
      <c r="B25" s="3" t="s">
        <v>114</v>
      </c>
      <c r="C25" s="3"/>
      <c r="D25" s="3" t="n">
        <v>0</v>
      </c>
      <c r="E25" s="3" t="n">
        <v>0</v>
      </c>
      <c r="F25" s="3" t="n">
        <v>0</v>
      </c>
      <c r="G25" s="3" t="n">
        <v>0</v>
      </c>
      <c r="H25" s="3" t="n">
        <v>0</v>
      </c>
      <c r="I25" s="12" t="n">
        <f aca="false">SUM(H25/15608350*100)</f>
        <v>0</v>
      </c>
      <c r="J25" s="3" t="n">
        <v>0</v>
      </c>
      <c r="K25" s="3" t="n">
        <v>0</v>
      </c>
      <c r="L25" s="3" t="n">
        <f aca="false">+J25+K25</f>
        <v>0</v>
      </c>
      <c r="M25" s="12" t="n">
        <f aca="false">SUM(L25/15608350*100)</f>
        <v>0</v>
      </c>
      <c r="N25" s="3" t="n">
        <v>0</v>
      </c>
      <c r="O25" s="12" t="n">
        <f aca="false">SUM((H25+N25)/15608350*100)</f>
        <v>0</v>
      </c>
      <c r="P25" s="3" t="n">
        <v>0</v>
      </c>
      <c r="Q25" s="12" t="n">
        <v>0</v>
      </c>
      <c r="R25" s="3" t="n">
        <v>0</v>
      </c>
      <c r="S25" s="12" t="n">
        <v>0</v>
      </c>
      <c r="T25" s="3" t="n">
        <v>0</v>
      </c>
    </row>
    <row r="26" customFormat="false" ht="15" hidden="false" customHeight="fals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="4" customFormat="true" ht="15" hidden="false" customHeight="false" outlineLevel="0" collapsed="false">
      <c r="A27" s="9"/>
      <c r="B27" s="9" t="s">
        <v>115</v>
      </c>
      <c r="C27" s="9"/>
      <c r="D27" s="9" t="n">
        <f aca="false">+D19+D20+D21+D23+D25</f>
        <v>0</v>
      </c>
      <c r="E27" s="9" t="n">
        <f aca="false">+E19+E20+E21+E23+E25</f>
        <v>0</v>
      </c>
      <c r="F27" s="9" t="n">
        <f aca="false">+F19+F20+F21+F23+F25</f>
        <v>0</v>
      </c>
      <c r="G27" s="9" t="n">
        <f aca="false">+G19+G20+G21+G23+G25</f>
        <v>0</v>
      </c>
      <c r="H27" s="9" t="n">
        <f aca="false">+H19+H20+H21+H23+H25</f>
        <v>0</v>
      </c>
      <c r="I27" s="13" t="n">
        <f aca="false">+I19+I20+I21+I23+I25</f>
        <v>0</v>
      </c>
      <c r="J27" s="9" t="n">
        <f aca="false">+J19+J20+J21+J23+J25</f>
        <v>0</v>
      </c>
      <c r="K27" s="9" t="n">
        <f aca="false">+K19+K20+K21+K23+K25</f>
        <v>0</v>
      </c>
      <c r="L27" s="9" t="n">
        <f aca="false">+L19+L20+L21+L23+L25</f>
        <v>0</v>
      </c>
      <c r="M27" s="13" t="n">
        <f aca="false">+M19+M20+M21+M23+M25</f>
        <v>0</v>
      </c>
      <c r="N27" s="9" t="n">
        <f aca="false">+N19+N20+N21+N23+N25</f>
        <v>0</v>
      </c>
      <c r="O27" s="13" t="n">
        <f aca="false">+O19+O20+O21+O23+O25</f>
        <v>0</v>
      </c>
      <c r="P27" s="9" t="n">
        <f aca="false">+P19+P20+P21+P23+P25</f>
        <v>0</v>
      </c>
      <c r="Q27" s="13" t="n">
        <v>0</v>
      </c>
      <c r="R27" s="9" t="n">
        <f aca="false">+R19+R20+R21+R23+R25</f>
        <v>0</v>
      </c>
      <c r="S27" s="13" t="n">
        <f aca="false">+S19+S20+S21+S23+S25</f>
        <v>0</v>
      </c>
      <c r="T27" s="9" t="n">
        <f aca="false">+T19+T20+T21+T23+T25</f>
        <v>0</v>
      </c>
    </row>
    <row r="28" s="4" customFormat="true" ht="15" hidden="false" customHeight="false" outlineLevel="0" collapsed="false">
      <c r="A28" s="9"/>
      <c r="B28" s="9" t="s">
        <v>116</v>
      </c>
      <c r="C28" s="9"/>
      <c r="D28" s="9" t="n">
        <f aca="false">+(D17+D27)</f>
        <v>5</v>
      </c>
      <c r="E28" s="9" t="n">
        <f aca="false">+(E17+E27)</f>
        <v>7050444</v>
      </c>
      <c r="F28" s="9" t="n">
        <f aca="false">+(F17+F27)</f>
        <v>0</v>
      </c>
      <c r="G28" s="9" t="n">
        <f aca="false">+(G17+G27)</f>
        <v>0</v>
      </c>
      <c r="H28" s="9" t="n">
        <f aca="false">+(H17+H27)</f>
        <v>7050444</v>
      </c>
      <c r="I28" s="13" t="n">
        <f aca="false">+(I17+I27)</f>
        <v>45.1709757918037</v>
      </c>
      <c r="J28" s="9" t="n">
        <f aca="false">+(J17+J27)</f>
        <v>7050444</v>
      </c>
      <c r="K28" s="9" t="n">
        <f aca="false">+(K17+K27)</f>
        <v>0</v>
      </c>
      <c r="L28" s="9" t="n">
        <f aca="false">+(L17+L27)</f>
        <v>7050444</v>
      </c>
      <c r="M28" s="13" t="n">
        <f aca="false">+(M17+M27)</f>
        <v>45.1709757918037</v>
      </c>
      <c r="N28" s="9" t="n">
        <f aca="false">+(N17+N27)</f>
        <v>0</v>
      </c>
      <c r="O28" s="13" t="n">
        <f aca="false">+(O17+O27)</f>
        <v>45.1709757918037</v>
      </c>
      <c r="P28" s="9" t="n">
        <f aca="false">+(P17+P27)</f>
        <v>0</v>
      </c>
      <c r="Q28" s="13" t="n">
        <v>0</v>
      </c>
      <c r="R28" s="9" t="n">
        <f aca="false">+(R17+R27)</f>
        <v>3348858</v>
      </c>
      <c r="S28" s="13" t="n">
        <f aca="false">SUM(R28/H28*100)</f>
        <v>47.4985405174483</v>
      </c>
      <c r="T28" s="9" t="n">
        <f aca="false">+(T17+T27)</f>
        <v>7050144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3" min="9" style="0" width="12.71"/>
    <col collapsed="false" customWidth="true" hidden="false" outlineLevel="0" max="15" min="14" style="0" width="20.71"/>
    <col collapsed="false" customWidth="true" hidden="false" outlineLevel="0" max="18" min="16" style="0" width="12.71"/>
    <col collapsed="false" customWidth="true" hidden="false" outlineLevel="0" max="20" min="19" style="0" width="16.71"/>
  </cols>
  <sheetData>
    <row r="1" s="6" customFormat="true" ht="15.75" hidden="false" customHeight="false" outlineLevel="0" collapsed="false">
      <c r="A1" s="6" t="s">
        <v>117</v>
      </c>
    </row>
    <row r="3" s="4" customFormat="true" ht="90" hidden="false" customHeight="true" outlineLevel="0" collapsed="false">
      <c r="A3" s="7" t="s">
        <v>33</v>
      </c>
      <c r="B3" s="7" t="s">
        <v>81</v>
      </c>
      <c r="C3" s="7" t="s">
        <v>82</v>
      </c>
      <c r="D3" s="7" t="s">
        <v>35</v>
      </c>
      <c r="E3" s="7" t="s">
        <v>36</v>
      </c>
      <c r="F3" s="7" t="s">
        <v>37</v>
      </c>
      <c r="G3" s="7" t="s">
        <v>38</v>
      </c>
      <c r="H3" s="7" t="s">
        <v>83</v>
      </c>
      <c r="I3" s="7" t="s">
        <v>118</v>
      </c>
      <c r="J3" s="7" t="s">
        <v>41</v>
      </c>
      <c r="K3" s="7"/>
      <c r="L3" s="7"/>
      <c r="M3" s="7"/>
      <c r="N3" s="7" t="s">
        <v>42</v>
      </c>
      <c r="O3" s="7" t="s">
        <v>43</v>
      </c>
      <c r="P3" s="7" t="s">
        <v>44</v>
      </c>
      <c r="Q3" s="7"/>
      <c r="R3" s="7" t="s">
        <v>45</v>
      </c>
      <c r="S3" s="7"/>
      <c r="T3" s="7" t="s">
        <v>46</v>
      </c>
    </row>
    <row r="4" s="4" customFormat="true" ht="30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10" t="s">
        <v>47</v>
      </c>
      <c r="K4" s="10"/>
      <c r="L4" s="10"/>
      <c r="M4" s="7" t="s">
        <v>48</v>
      </c>
      <c r="N4" s="14"/>
      <c r="O4" s="9"/>
      <c r="P4" s="8" t="s">
        <v>49</v>
      </c>
      <c r="Q4" s="7" t="s">
        <v>50</v>
      </c>
      <c r="R4" s="7" t="s">
        <v>49</v>
      </c>
      <c r="S4" s="7" t="s">
        <v>50</v>
      </c>
      <c r="T4" s="9"/>
    </row>
    <row r="5" s="4" customFormat="true" ht="15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7" t="s">
        <v>51</v>
      </c>
      <c r="K5" s="7" t="s">
        <v>52</v>
      </c>
      <c r="L5" s="7" t="s">
        <v>53</v>
      </c>
      <c r="M5" s="9"/>
      <c r="N5" s="9"/>
      <c r="O5" s="9"/>
      <c r="P5" s="9"/>
      <c r="Q5" s="9"/>
      <c r="R5" s="9"/>
      <c r="S5" s="9"/>
      <c r="T5" s="9"/>
    </row>
    <row r="6" s="4" customFormat="true" ht="15" hidden="false" customHeight="false" outlineLevel="0" collapsed="false">
      <c r="A6" s="15"/>
      <c r="B6" s="15" t="s">
        <v>54</v>
      </c>
      <c r="C6" s="15" t="s">
        <v>55</v>
      </c>
      <c r="D6" s="15" t="s">
        <v>56</v>
      </c>
      <c r="E6" s="15" t="s">
        <v>57</v>
      </c>
      <c r="F6" s="15" t="s">
        <v>58</v>
      </c>
      <c r="G6" s="15" t="s">
        <v>59</v>
      </c>
      <c r="H6" s="15" t="s">
        <v>60</v>
      </c>
      <c r="I6" s="15" t="s">
        <v>61</v>
      </c>
      <c r="J6" s="15" t="s">
        <v>62</v>
      </c>
      <c r="K6" s="15"/>
      <c r="L6" s="15"/>
      <c r="M6" s="15"/>
      <c r="N6" s="15" t="s">
        <v>63</v>
      </c>
      <c r="O6" s="15" t="s">
        <v>64</v>
      </c>
      <c r="P6" s="15" t="s">
        <v>65</v>
      </c>
      <c r="Q6" s="15"/>
      <c r="R6" s="15" t="s">
        <v>66</v>
      </c>
      <c r="S6" s="15"/>
      <c r="T6" s="15" t="s">
        <v>67</v>
      </c>
    </row>
    <row r="7" customFormat="false" ht="15" hidden="false" customHeight="false" outlineLevel="0" collapsed="false">
      <c r="A7" s="3" t="s">
        <v>86</v>
      </c>
      <c r="B7" s="3" t="s">
        <v>111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customFormat="false" ht="15" hidden="false" customHeight="false" outlineLevel="0" collapsed="false">
      <c r="A8" s="3" t="s">
        <v>88</v>
      </c>
      <c r="B8" s="3" t="s">
        <v>119</v>
      </c>
      <c r="C8" s="3"/>
      <c r="D8" s="3" t="n">
        <v>0</v>
      </c>
      <c r="E8" s="3" t="n">
        <v>0</v>
      </c>
      <c r="F8" s="3" t="n">
        <v>0</v>
      </c>
      <c r="G8" s="3" t="n">
        <v>0</v>
      </c>
      <c r="H8" s="3" t="n">
        <v>0</v>
      </c>
      <c r="I8" s="12" t="n">
        <f aca="false">SUM(H8/15608350*100)</f>
        <v>0</v>
      </c>
      <c r="J8" s="3" t="n">
        <v>0</v>
      </c>
      <c r="K8" s="3" t="n">
        <v>0</v>
      </c>
      <c r="L8" s="3" t="n">
        <f aca="false">+J8+K8</f>
        <v>0</v>
      </c>
      <c r="M8" s="12" t="n">
        <f aca="false">SUM(L8/15608350*100)</f>
        <v>0</v>
      </c>
      <c r="N8" s="3" t="n">
        <v>0</v>
      </c>
      <c r="O8" s="12" t="n">
        <f aca="false">SUM((H8+N8)/15608350*100)</f>
        <v>0</v>
      </c>
      <c r="P8" s="3" t="n">
        <v>0</v>
      </c>
      <c r="Q8" s="12" t="n">
        <v>0</v>
      </c>
      <c r="R8" s="3" t="s">
        <v>72</v>
      </c>
      <c r="S8" s="3" t="s">
        <v>72</v>
      </c>
      <c r="T8" s="3" t="n">
        <v>0</v>
      </c>
    </row>
    <row r="9" customFormat="false" ht="15" hidden="false" customHeight="false" outlineLevel="0" collapsed="false">
      <c r="A9" s="3" t="s">
        <v>92</v>
      </c>
      <c r="B9" s="3" t="s">
        <v>120</v>
      </c>
      <c r="C9" s="3"/>
      <c r="D9" s="3" t="n">
        <v>0</v>
      </c>
      <c r="E9" s="3" t="n">
        <v>0</v>
      </c>
      <c r="F9" s="3" t="n">
        <v>0</v>
      </c>
      <c r="G9" s="3" t="n">
        <v>0</v>
      </c>
      <c r="H9" s="3" t="n">
        <v>0</v>
      </c>
      <c r="I9" s="12" t="n">
        <f aca="false">SUM(H9/15608350*100)</f>
        <v>0</v>
      </c>
      <c r="J9" s="3" t="n">
        <v>0</v>
      </c>
      <c r="K9" s="3" t="n">
        <v>0</v>
      </c>
      <c r="L9" s="3" t="n">
        <f aca="false">+J9+K9</f>
        <v>0</v>
      </c>
      <c r="M9" s="12" t="n">
        <f aca="false">SUM(L9/15608350*100)</f>
        <v>0</v>
      </c>
      <c r="N9" s="3" t="n">
        <v>0</v>
      </c>
      <c r="O9" s="12" t="n">
        <f aca="false">SUM((H9+N9)/15608350*100)</f>
        <v>0</v>
      </c>
      <c r="P9" s="3" t="n">
        <v>0</v>
      </c>
      <c r="Q9" s="12" t="n">
        <v>0</v>
      </c>
      <c r="R9" s="3" t="s">
        <v>72</v>
      </c>
      <c r="S9" s="3" t="s">
        <v>72</v>
      </c>
      <c r="T9" s="3" t="n">
        <v>0</v>
      </c>
    </row>
    <row r="10" customFormat="false" ht="15" hidden="false" customHeight="false" outlineLevel="0" collapsed="false">
      <c r="A10" s="3" t="s">
        <v>94</v>
      </c>
      <c r="B10" s="3" t="s">
        <v>121</v>
      </c>
      <c r="C10" s="3"/>
      <c r="D10" s="3" t="n">
        <v>0</v>
      </c>
      <c r="E10" s="3" t="n">
        <v>0</v>
      </c>
      <c r="F10" s="3" t="n">
        <v>0</v>
      </c>
      <c r="G10" s="3" t="n">
        <v>0</v>
      </c>
      <c r="H10" s="3" t="n">
        <v>0</v>
      </c>
      <c r="I10" s="12" t="n">
        <f aca="false">SUM(H10/15608350*100)</f>
        <v>0</v>
      </c>
      <c r="J10" s="3" t="n">
        <v>0</v>
      </c>
      <c r="K10" s="3" t="n">
        <v>0</v>
      </c>
      <c r="L10" s="3" t="n">
        <f aca="false">+J10+K10</f>
        <v>0</v>
      </c>
      <c r="M10" s="12" t="n">
        <f aca="false">SUM(L10/15608350*100)</f>
        <v>0</v>
      </c>
      <c r="N10" s="3" t="n">
        <v>0</v>
      </c>
      <c r="O10" s="12" t="n">
        <f aca="false">SUM((H10+N10)/15608350*100)</f>
        <v>0</v>
      </c>
      <c r="P10" s="3" t="n">
        <v>0</v>
      </c>
      <c r="Q10" s="12" t="n">
        <v>0</v>
      </c>
      <c r="R10" s="3" t="s">
        <v>72</v>
      </c>
      <c r="S10" s="3" t="s">
        <v>72</v>
      </c>
      <c r="T10" s="3" t="n">
        <v>0</v>
      </c>
    </row>
    <row r="11" customFormat="false" ht="15" hidden="false" customHeight="false" outlineLevel="0" collapsed="false">
      <c r="A11" s="3" t="s">
        <v>96</v>
      </c>
      <c r="B11" s="3" t="s">
        <v>122</v>
      </c>
      <c r="C11" s="3"/>
      <c r="D11" s="3" t="n">
        <v>0</v>
      </c>
      <c r="E11" s="3" t="n">
        <v>0</v>
      </c>
      <c r="F11" s="3" t="n">
        <v>0</v>
      </c>
      <c r="G11" s="3" t="n">
        <v>0</v>
      </c>
      <c r="H11" s="3" t="n">
        <v>0</v>
      </c>
      <c r="I11" s="12" t="n">
        <f aca="false">SUM(H11/15608350*100)</f>
        <v>0</v>
      </c>
      <c r="J11" s="3" t="n">
        <v>0</v>
      </c>
      <c r="K11" s="3" t="n">
        <v>0</v>
      </c>
      <c r="L11" s="3" t="n">
        <f aca="false">+J11+K11</f>
        <v>0</v>
      </c>
      <c r="M11" s="12" t="n">
        <f aca="false">SUM(L11/15608350*100)</f>
        <v>0</v>
      </c>
      <c r="N11" s="3" t="n">
        <v>0</v>
      </c>
      <c r="O11" s="12" t="n">
        <f aca="false">SUM((H11+N11)/15608350*100)</f>
        <v>0</v>
      </c>
      <c r="P11" s="3" t="n">
        <v>0</v>
      </c>
      <c r="Q11" s="12" t="n">
        <v>0</v>
      </c>
      <c r="R11" s="3" t="s">
        <v>72</v>
      </c>
      <c r="S11" s="3" t="s">
        <v>72</v>
      </c>
      <c r="T11" s="3" t="n">
        <v>0</v>
      </c>
    </row>
    <row r="12" customFormat="false" ht="15" hidden="false" customHeight="false" outlineLevel="0" collapsed="false">
      <c r="A12" s="3" t="s">
        <v>113</v>
      </c>
      <c r="B12" s="3" t="s">
        <v>123</v>
      </c>
      <c r="C12" s="3"/>
      <c r="D12" s="3" t="n">
        <v>2</v>
      </c>
      <c r="E12" s="3" t="n">
        <v>265002</v>
      </c>
      <c r="F12" s="3" t="n">
        <v>0</v>
      </c>
      <c r="G12" s="3" t="n">
        <v>0</v>
      </c>
      <c r="H12" s="3" t="n">
        <v>265002</v>
      </c>
      <c r="I12" s="12" t="n">
        <f aca="false">SUM(H12/15608350*100)</f>
        <v>1.69782199912226</v>
      </c>
      <c r="J12" s="3" t="n">
        <v>265002</v>
      </c>
      <c r="K12" s="3" t="n">
        <v>0</v>
      </c>
      <c r="L12" s="3" t="n">
        <f aca="false">+J12+K12</f>
        <v>265002</v>
      </c>
      <c r="M12" s="12" t="n">
        <f aca="false">SUM(L12/15608350*100)</f>
        <v>1.69782199912226</v>
      </c>
      <c r="N12" s="3" t="n">
        <v>0</v>
      </c>
      <c r="O12" s="12" t="n">
        <f aca="false">SUM((H12+N12)/15608350*100)</f>
        <v>1.69782199912226</v>
      </c>
      <c r="P12" s="3" t="n">
        <v>0</v>
      </c>
      <c r="Q12" s="12" t="n">
        <v>0</v>
      </c>
      <c r="R12" s="3" t="s">
        <v>72</v>
      </c>
      <c r="S12" s="3" t="s">
        <v>72</v>
      </c>
      <c r="T12" s="3" t="n">
        <v>265002</v>
      </c>
    </row>
    <row r="13" customFormat="false" ht="15" hidden="false" customHeight="false" outlineLevel="0" collapsed="false">
      <c r="A13" s="3"/>
      <c r="B13" s="3" t="s">
        <v>124</v>
      </c>
      <c r="C13" s="3" t="s">
        <v>125</v>
      </c>
      <c r="D13" s="3" t="n">
        <v>1</v>
      </c>
      <c r="E13" s="3" t="n">
        <v>217713</v>
      </c>
      <c r="F13" s="3" t="n">
        <v>0</v>
      </c>
      <c r="G13" s="3" t="n">
        <v>0</v>
      </c>
      <c r="H13" s="3" t="n">
        <v>217713</v>
      </c>
      <c r="I13" s="12" t="n">
        <f aca="false">SUM(H13/15608350*100)</f>
        <v>1.39484955168227</v>
      </c>
      <c r="J13" s="3" t="n">
        <v>217713</v>
      </c>
      <c r="K13" s="3" t="n">
        <v>0</v>
      </c>
      <c r="L13" s="3" t="n">
        <f aca="false">+J13+K13</f>
        <v>217713</v>
      </c>
      <c r="M13" s="12" t="n">
        <f aca="false">SUM(L13/15608350*100)</f>
        <v>1.39484955168227</v>
      </c>
      <c r="N13" s="3" t="n">
        <v>0</v>
      </c>
      <c r="O13" s="12" t="n">
        <f aca="false">SUM((H13+N13)/15608350*100)</f>
        <v>1.39484955168227</v>
      </c>
      <c r="P13" s="3" t="n">
        <v>0</v>
      </c>
      <c r="Q13" s="12" t="n">
        <f aca="false">SUM(P13/H13*100)</f>
        <v>0</v>
      </c>
      <c r="R13" s="3" t="s">
        <v>72</v>
      </c>
      <c r="S13" s="3" t="s">
        <v>72</v>
      </c>
      <c r="T13" s="3" t="n">
        <v>217713</v>
      </c>
    </row>
    <row r="14" customFormat="false" ht="15" hidden="false" customHeight="false" outlineLevel="0" collapsed="false">
      <c r="A14" s="3" t="s">
        <v>126</v>
      </c>
      <c r="B14" s="3" t="s">
        <v>95</v>
      </c>
      <c r="C14" s="3"/>
      <c r="D14" s="3" t="n">
        <v>10</v>
      </c>
      <c r="E14" s="3" t="n">
        <v>1591</v>
      </c>
      <c r="F14" s="3" t="n">
        <v>0</v>
      </c>
      <c r="G14" s="3" t="n">
        <v>0</v>
      </c>
      <c r="H14" s="3" t="n">
        <v>1591</v>
      </c>
      <c r="I14" s="12" t="n">
        <f aca="false">SUM(H14/15608350*100)</f>
        <v>0.0101932619399232</v>
      </c>
      <c r="J14" s="3" t="n">
        <v>1591</v>
      </c>
      <c r="K14" s="3" t="n">
        <v>0</v>
      </c>
      <c r="L14" s="3" t="n">
        <f aca="false">+J14+K14</f>
        <v>1591</v>
      </c>
      <c r="M14" s="12" t="n">
        <f aca="false">SUM(L14/15608350*100)</f>
        <v>0.0101932619399232</v>
      </c>
      <c r="N14" s="3" t="n">
        <v>0</v>
      </c>
      <c r="O14" s="12" t="n">
        <f aca="false">SUM((H14+N14)/15608350*100)</f>
        <v>0.0101932619399232</v>
      </c>
      <c r="P14" s="3" t="n">
        <v>0</v>
      </c>
      <c r="Q14" s="12" t="n">
        <v>0</v>
      </c>
      <c r="R14" s="3" t="s">
        <v>72</v>
      </c>
      <c r="S14" s="3" t="s">
        <v>72</v>
      </c>
      <c r="T14" s="3" t="n">
        <v>371</v>
      </c>
    </row>
    <row r="15" customFormat="false" ht="15" hidden="false" customHeight="false" outlineLevel="0" collapsed="false">
      <c r="A15" s="3" t="s">
        <v>127</v>
      </c>
      <c r="B15" s="3" t="s">
        <v>128</v>
      </c>
      <c r="C15" s="3"/>
      <c r="D15" s="3" t="n">
        <v>1</v>
      </c>
      <c r="E15" s="3" t="n">
        <v>300</v>
      </c>
      <c r="F15" s="3" t="n">
        <v>0</v>
      </c>
      <c r="G15" s="3" t="n">
        <v>0</v>
      </c>
      <c r="H15" s="3" t="n">
        <v>300</v>
      </c>
      <c r="I15" s="12" t="n">
        <f aca="false">SUM(H15/15608350*100)</f>
        <v>0.00192204813449212</v>
      </c>
      <c r="J15" s="3" t="n">
        <v>300</v>
      </c>
      <c r="K15" s="3" t="n">
        <v>0</v>
      </c>
      <c r="L15" s="3" t="n">
        <f aca="false">+J15+K15</f>
        <v>300</v>
      </c>
      <c r="M15" s="12" t="n">
        <f aca="false">SUM(L15/15608350*100)</f>
        <v>0.00192204813449212</v>
      </c>
      <c r="N15" s="3" t="n">
        <v>0</v>
      </c>
      <c r="O15" s="12" t="n">
        <f aca="false">SUM((H15+N15)/15608350*100)</f>
        <v>0.00192204813449212</v>
      </c>
      <c r="P15" s="3" t="n">
        <v>0</v>
      </c>
      <c r="Q15" s="12" t="n">
        <v>0</v>
      </c>
      <c r="R15" s="3" t="s">
        <v>72</v>
      </c>
      <c r="S15" s="3" t="s">
        <v>72</v>
      </c>
      <c r="T15" s="3" t="n">
        <v>0</v>
      </c>
    </row>
    <row r="16" customFormat="false" ht="15" hidden="false" customHeight="false" outlineLevel="0" collapsed="false">
      <c r="A16" s="3" t="s">
        <v>129</v>
      </c>
      <c r="B16" s="3" t="s">
        <v>130</v>
      </c>
      <c r="C16" s="3"/>
      <c r="D16" s="3" t="n">
        <v>0</v>
      </c>
      <c r="E16" s="3" t="n">
        <v>0</v>
      </c>
      <c r="F16" s="3" t="n">
        <v>0</v>
      </c>
      <c r="G16" s="3" t="n">
        <v>0</v>
      </c>
      <c r="H16" s="3" t="n">
        <v>0</v>
      </c>
      <c r="I16" s="12" t="n">
        <f aca="false">SUM(H16/15608350*100)</f>
        <v>0</v>
      </c>
      <c r="J16" s="3" t="n">
        <v>0</v>
      </c>
      <c r="K16" s="3" t="n">
        <v>0</v>
      </c>
      <c r="L16" s="3" t="n">
        <f aca="false">+J16+K16</f>
        <v>0</v>
      </c>
      <c r="M16" s="12" t="n">
        <f aca="false">SUM(L16/15608350*100)</f>
        <v>0</v>
      </c>
      <c r="N16" s="3" t="n">
        <v>0</v>
      </c>
      <c r="O16" s="12" t="n">
        <f aca="false">SUM((H16+N16)/15608350*100)</f>
        <v>0</v>
      </c>
      <c r="P16" s="3" t="n">
        <v>0</v>
      </c>
      <c r="Q16" s="12" t="n">
        <v>0</v>
      </c>
      <c r="R16" s="3" t="s">
        <v>72</v>
      </c>
      <c r="S16" s="3" t="s">
        <v>72</v>
      </c>
      <c r="T16" s="3" t="n">
        <v>0</v>
      </c>
    </row>
    <row r="17" customFormat="false" ht="15" hidden="false" customHeight="false" outlineLevel="0" collapsed="false">
      <c r="A17" s="3" t="s">
        <v>131</v>
      </c>
      <c r="B17" s="3" t="s">
        <v>97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="4" customFormat="true" ht="15" hidden="false" customHeight="false" outlineLevel="0" collapsed="false">
      <c r="A18" s="9"/>
      <c r="B18" s="9" t="s">
        <v>132</v>
      </c>
      <c r="C18" s="9"/>
      <c r="D18" s="9" t="n">
        <f aca="false">+D8+D9+D10+D11+D12+D14+D15+D16</f>
        <v>13</v>
      </c>
      <c r="E18" s="9" t="n">
        <f aca="false">+E8+E9+E10+E11+E12+E14+E15+E16</f>
        <v>266893</v>
      </c>
      <c r="F18" s="9" t="n">
        <f aca="false">+F8+F9+F10+F11+F12+F14+F15+F16</f>
        <v>0</v>
      </c>
      <c r="G18" s="9" t="n">
        <f aca="false">+G8+G9+G10+G11+G12+G14+G15+G16</f>
        <v>0</v>
      </c>
      <c r="H18" s="9" t="n">
        <f aca="false">+H8+H9+H10+H11+H12+H14+H15+H16</f>
        <v>266893</v>
      </c>
      <c r="I18" s="13" t="n">
        <f aca="false">+I8+I9+I10+I11+I12+I14+I15+I16</f>
        <v>1.70993730919668</v>
      </c>
      <c r="J18" s="9" t="n">
        <f aca="false">+J8+J9+J10+J11+J12+J14+J15+J16</f>
        <v>266893</v>
      </c>
      <c r="K18" s="9" t="n">
        <f aca="false">+K8+K9+K10+K11+K12+K14+K15+K16</f>
        <v>0</v>
      </c>
      <c r="L18" s="9" t="n">
        <f aca="false">+L8+L9+L10+L11+L12+L14+L15+L16</f>
        <v>266893</v>
      </c>
      <c r="M18" s="13" t="n">
        <f aca="false">+M8+M9+M10+M11+M12+M14+M15+M16</f>
        <v>1.70993730919668</v>
      </c>
      <c r="N18" s="9" t="n">
        <f aca="false">+N8+N9+N10+N11+N12+N14+N15+N16</f>
        <v>0</v>
      </c>
      <c r="O18" s="13" t="n">
        <f aca="false">+O8+O9+O10+O11+O12+O14+O15+O16</f>
        <v>1.70993730919668</v>
      </c>
      <c r="P18" s="9" t="n">
        <f aca="false">+P8+P9+P10+P11+P12+P14+P15+P16</f>
        <v>0</v>
      </c>
      <c r="Q18" s="13" t="n">
        <v>0</v>
      </c>
      <c r="R18" s="9" t="s">
        <v>72</v>
      </c>
      <c r="S18" s="9" t="s">
        <v>72</v>
      </c>
      <c r="T18" s="9" t="n">
        <f aca="false">+T8+T9+T10+T11+T12+T14+T15+T16</f>
        <v>265373</v>
      </c>
    </row>
    <row r="19" customFormat="false" ht="15" hidden="false" customHeight="false" outlineLevel="0" collapsed="false">
      <c r="A19" s="3" t="s">
        <v>107</v>
      </c>
      <c r="B19" s="3" t="s">
        <v>133</v>
      </c>
      <c r="C19" s="3"/>
      <c r="D19" s="3" t="n">
        <v>0</v>
      </c>
      <c r="E19" s="3" t="n">
        <v>0</v>
      </c>
      <c r="F19" s="3" t="n">
        <v>0</v>
      </c>
      <c r="G19" s="3" t="n">
        <v>0</v>
      </c>
      <c r="H19" s="3" t="n">
        <v>0</v>
      </c>
      <c r="I19" s="12" t="n">
        <f aca="false">SUM(H19/15608350*100)</f>
        <v>0</v>
      </c>
      <c r="J19" s="3" t="n">
        <v>0</v>
      </c>
      <c r="K19" s="3" t="n">
        <v>0</v>
      </c>
      <c r="L19" s="3" t="n">
        <f aca="false">+J19+K19</f>
        <v>0</v>
      </c>
      <c r="M19" s="12" t="n">
        <f aca="false">SUM(L19/15608350*100)</f>
        <v>0</v>
      </c>
      <c r="N19" s="3" t="n">
        <v>0</v>
      </c>
      <c r="O19" s="12" t="n">
        <f aca="false">SUM((H19+N19)/15608350*100)</f>
        <v>0</v>
      </c>
      <c r="P19" s="3" t="n">
        <v>0</v>
      </c>
      <c r="Q19" s="12" t="n">
        <v>0</v>
      </c>
      <c r="R19" s="3" t="s">
        <v>72</v>
      </c>
      <c r="S19" s="3" t="s">
        <v>72</v>
      </c>
      <c r="T19" s="3" t="n">
        <v>0</v>
      </c>
    </row>
    <row r="20" s="4" customFormat="true" ht="15" hidden="false" customHeight="false" outlineLevel="0" collapsed="false">
      <c r="A20" s="9"/>
      <c r="B20" s="9" t="s">
        <v>134</v>
      </c>
      <c r="C20" s="9"/>
      <c r="D20" s="9" t="n">
        <f aca="false">+D19</f>
        <v>0</v>
      </c>
      <c r="E20" s="9" t="n">
        <f aca="false">+E19</f>
        <v>0</v>
      </c>
      <c r="F20" s="9" t="n">
        <f aca="false">+F19</f>
        <v>0</v>
      </c>
      <c r="G20" s="9" t="n">
        <f aca="false">+G19</f>
        <v>0</v>
      </c>
      <c r="H20" s="9" t="n">
        <f aca="false">+H19</f>
        <v>0</v>
      </c>
      <c r="I20" s="13" t="n">
        <f aca="false">+I19</f>
        <v>0</v>
      </c>
      <c r="J20" s="9" t="n">
        <f aca="false">+J19</f>
        <v>0</v>
      </c>
      <c r="K20" s="9" t="n">
        <f aca="false">+K19</f>
        <v>0</v>
      </c>
      <c r="L20" s="9" t="n">
        <f aca="false">+L19</f>
        <v>0</v>
      </c>
      <c r="M20" s="13" t="n">
        <f aca="false">+M19</f>
        <v>0</v>
      </c>
      <c r="N20" s="9" t="n">
        <f aca="false">+N19</f>
        <v>0</v>
      </c>
      <c r="O20" s="13" t="n">
        <f aca="false">+O19</f>
        <v>0</v>
      </c>
      <c r="P20" s="9" t="n">
        <f aca="false">+P19</f>
        <v>0</v>
      </c>
      <c r="Q20" s="13" t="n">
        <v>0</v>
      </c>
      <c r="R20" s="9" t="str">
        <f aca="false">+R19</f>
        <v>NA</v>
      </c>
      <c r="S20" s="9" t="str">
        <f aca="false">+S19</f>
        <v>NA</v>
      </c>
      <c r="T20" s="9" t="n">
        <f aca="false">+T19</f>
        <v>0</v>
      </c>
    </row>
    <row r="21" customFormat="false" ht="15" hidden="false" customHeight="false" outlineLevel="0" collapsed="false">
      <c r="A21" s="3" t="s">
        <v>135</v>
      </c>
      <c r="B21" s="3" t="s">
        <v>136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customFormat="false" ht="15" hidden="false" customHeight="false" outlineLevel="0" collapsed="false">
      <c r="A22" s="3" t="s">
        <v>88</v>
      </c>
      <c r="B22" s="3" t="s">
        <v>137</v>
      </c>
      <c r="C22" s="3"/>
      <c r="D22" s="3" t="n">
        <v>22521</v>
      </c>
      <c r="E22" s="3" t="n">
        <v>4889036</v>
      </c>
      <c r="F22" s="3" t="n">
        <v>0</v>
      </c>
      <c r="G22" s="3" t="n">
        <v>0</v>
      </c>
      <c r="H22" s="3" t="n">
        <v>4889036</v>
      </c>
      <c r="I22" s="12" t="n">
        <f aca="false">SUM(H22/15608350*100)</f>
        <v>31.3232084108826</v>
      </c>
      <c r="J22" s="3" t="n">
        <v>4889036</v>
      </c>
      <c r="K22" s="3" t="n">
        <v>0</v>
      </c>
      <c r="L22" s="3" t="n">
        <f aca="false">+J22+K22</f>
        <v>4889036</v>
      </c>
      <c r="M22" s="12" t="n">
        <f aca="false">SUM(L22/15608350*100)</f>
        <v>31.3232084108826</v>
      </c>
      <c r="N22" s="3" t="n">
        <v>0</v>
      </c>
      <c r="O22" s="12" t="n">
        <f aca="false">SUM((H22+N22)/15608350*100)</f>
        <v>31.3232084108826</v>
      </c>
      <c r="P22" s="3" t="n">
        <v>0</v>
      </c>
      <c r="Q22" s="12" t="n">
        <v>0</v>
      </c>
      <c r="R22" s="3" t="s">
        <v>72</v>
      </c>
      <c r="S22" s="3" t="s">
        <v>72</v>
      </c>
      <c r="T22" s="3" t="n">
        <v>4800642</v>
      </c>
    </row>
    <row r="23" customFormat="false" ht="15" hidden="false" customHeight="false" outlineLevel="0" collapsed="false">
      <c r="A23" s="3"/>
      <c r="B23" s="3" t="s">
        <v>138</v>
      </c>
      <c r="C23" s="3"/>
      <c r="D23" s="3" t="n">
        <v>28</v>
      </c>
      <c r="E23" s="3" t="n">
        <v>2342925</v>
      </c>
      <c r="F23" s="3" t="n">
        <v>0</v>
      </c>
      <c r="G23" s="3" t="n">
        <v>0</v>
      </c>
      <c r="H23" s="3" t="n">
        <v>2342925</v>
      </c>
      <c r="I23" s="12" t="n">
        <f aca="false">SUM(H23/15608350*100)</f>
        <v>15.0107154183498</v>
      </c>
      <c r="J23" s="3" t="n">
        <v>2342925</v>
      </c>
      <c r="K23" s="3" t="n">
        <v>0</v>
      </c>
      <c r="L23" s="3" t="n">
        <f aca="false">+J23+K23</f>
        <v>2342925</v>
      </c>
      <c r="M23" s="12" t="n">
        <f aca="false">SUM(L23/15608350*100)</f>
        <v>15.0107154183498</v>
      </c>
      <c r="N23" s="3" t="n">
        <v>0</v>
      </c>
      <c r="O23" s="12" t="n">
        <f aca="false">SUM((H23+N23)/15608350*100)</f>
        <v>15.0107154183498</v>
      </c>
      <c r="P23" s="3" t="n">
        <v>0</v>
      </c>
      <c r="Q23" s="12" t="n">
        <v>0</v>
      </c>
      <c r="R23" s="3" t="s">
        <v>72</v>
      </c>
      <c r="S23" s="3" t="s">
        <v>72</v>
      </c>
      <c r="T23" s="3" t="n">
        <v>2342925</v>
      </c>
    </row>
    <row r="24" customFormat="false" ht="15" hidden="false" customHeight="false" outlineLevel="0" collapsed="false">
      <c r="A24" s="3"/>
      <c r="B24" s="3" t="s">
        <v>139</v>
      </c>
      <c r="C24" s="3" t="s">
        <v>140</v>
      </c>
      <c r="D24" s="3" t="n">
        <v>1</v>
      </c>
      <c r="E24" s="3" t="n">
        <v>208910</v>
      </c>
      <c r="F24" s="3" t="n">
        <v>0</v>
      </c>
      <c r="G24" s="3" t="n">
        <v>0</v>
      </c>
      <c r="H24" s="3" t="n">
        <v>208910</v>
      </c>
      <c r="I24" s="12" t="n">
        <f aca="false">SUM(H24/15608350*100)</f>
        <v>1.33845025258916</v>
      </c>
      <c r="J24" s="3" t="n">
        <v>208910</v>
      </c>
      <c r="K24" s="3" t="n">
        <v>0</v>
      </c>
      <c r="L24" s="3" t="n">
        <f aca="false">+J24+K24</f>
        <v>208910</v>
      </c>
      <c r="M24" s="12" t="n">
        <f aca="false">SUM(L24/15608350*100)</f>
        <v>1.33845025258916</v>
      </c>
      <c r="N24" s="3" t="n">
        <v>0</v>
      </c>
      <c r="O24" s="12" t="n">
        <f aca="false">SUM((H24+N24)/15608350*100)</f>
        <v>1.33845025258916</v>
      </c>
      <c r="P24" s="3" t="n">
        <v>0</v>
      </c>
      <c r="Q24" s="12" t="n">
        <f aca="false">SUM(P24/H24*100)</f>
        <v>0</v>
      </c>
      <c r="R24" s="3" t="s">
        <v>72</v>
      </c>
      <c r="S24" s="3" t="s">
        <v>72</v>
      </c>
      <c r="T24" s="3" t="n">
        <v>208910</v>
      </c>
    </row>
    <row r="25" customFormat="false" ht="15" hidden="false" customHeight="false" outlineLevel="0" collapsed="false">
      <c r="A25" s="3"/>
      <c r="B25" s="3" t="s">
        <v>141</v>
      </c>
      <c r="C25" s="3" t="s">
        <v>142</v>
      </c>
      <c r="D25" s="3" t="n">
        <v>1</v>
      </c>
      <c r="E25" s="3" t="n">
        <v>248000</v>
      </c>
      <c r="F25" s="3" t="n">
        <v>0</v>
      </c>
      <c r="G25" s="3" t="n">
        <v>0</v>
      </c>
      <c r="H25" s="3" t="n">
        <v>248000</v>
      </c>
      <c r="I25" s="12" t="n">
        <f aca="false">SUM(H25/15608350*100)</f>
        <v>1.58889312451348</v>
      </c>
      <c r="J25" s="3" t="n">
        <v>248000</v>
      </c>
      <c r="K25" s="3" t="n">
        <v>0</v>
      </c>
      <c r="L25" s="3" t="n">
        <f aca="false">+J25+K25</f>
        <v>248000</v>
      </c>
      <c r="M25" s="12" t="n">
        <f aca="false">SUM(L25/15608350*100)</f>
        <v>1.58889312451348</v>
      </c>
      <c r="N25" s="3" t="n">
        <v>0</v>
      </c>
      <c r="O25" s="12" t="n">
        <f aca="false">SUM((H25+N25)/15608350*100)</f>
        <v>1.58889312451348</v>
      </c>
      <c r="P25" s="3" t="n">
        <v>0</v>
      </c>
      <c r="Q25" s="12" t="n">
        <f aca="false">SUM(P25/H25*100)</f>
        <v>0</v>
      </c>
      <c r="R25" s="3" t="s">
        <v>72</v>
      </c>
      <c r="S25" s="3" t="s">
        <v>72</v>
      </c>
      <c r="T25" s="3" t="n">
        <v>248000</v>
      </c>
    </row>
    <row r="26" customFormat="false" ht="15" hidden="false" customHeight="false" outlineLevel="0" collapsed="false">
      <c r="A26" s="3"/>
      <c r="B26" s="3" t="s">
        <v>143</v>
      </c>
      <c r="C26" s="3" t="s">
        <v>144</v>
      </c>
      <c r="D26" s="3" t="n">
        <v>1</v>
      </c>
      <c r="E26" s="3" t="n">
        <v>192126</v>
      </c>
      <c r="F26" s="3" t="n">
        <v>0</v>
      </c>
      <c r="G26" s="3" t="n">
        <v>0</v>
      </c>
      <c r="H26" s="3" t="n">
        <v>192126</v>
      </c>
      <c r="I26" s="12" t="n">
        <f aca="false">SUM(H26/15608350*100)</f>
        <v>1.23091806629144</v>
      </c>
      <c r="J26" s="3" t="n">
        <v>192126</v>
      </c>
      <c r="K26" s="3" t="n">
        <v>0</v>
      </c>
      <c r="L26" s="3" t="n">
        <f aca="false">+J26+K26</f>
        <v>192126</v>
      </c>
      <c r="M26" s="12" t="n">
        <f aca="false">SUM(L26/15608350*100)</f>
        <v>1.23091806629144</v>
      </c>
      <c r="N26" s="3" t="n">
        <v>0</v>
      </c>
      <c r="O26" s="12" t="n">
        <f aca="false">SUM((H26+N26)/15608350*100)</f>
        <v>1.23091806629144</v>
      </c>
      <c r="P26" s="3" t="n">
        <v>0</v>
      </c>
      <c r="Q26" s="12" t="n">
        <f aca="false">SUM(P26/H26*100)</f>
        <v>0</v>
      </c>
      <c r="R26" s="3" t="s">
        <v>72</v>
      </c>
      <c r="S26" s="3" t="s">
        <v>72</v>
      </c>
      <c r="T26" s="3" t="n">
        <v>192126</v>
      </c>
    </row>
    <row r="27" customFormat="false" ht="15" hidden="false" customHeight="false" outlineLevel="0" collapsed="false">
      <c r="A27" s="3"/>
      <c r="B27" s="3" t="s">
        <v>145</v>
      </c>
      <c r="C27" s="3" t="s">
        <v>146</v>
      </c>
      <c r="D27" s="3" t="n">
        <v>1</v>
      </c>
      <c r="E27" s="3" t="n">
        <v>240110</v>
      </c>
      <c r="F27" s="3" t="n">
        <v>0</v>
      </c>
      <c r="G27" s="3" t="n">
        <v>0</v>
      </c>
      <c r="H27" s="3" t="n">
        <v>240110</v>
      </c>
      <c r="I27" s="12" t="n">
        <f aca="false">SUM(H27/15608350*100)</f>
        <v>1.53834325857634</v>
      </c>
      <c r="J27" s="3" t="n">
        <v>240110</v>
      </c>
      <c r="K27" s="3" t="n">
        <v>0</v>
      </c>
      <c r="L27" s="3" t="n">
        <f aca="false">+J27+K27</f>
        <v>240110</v>
      </c>
      <c r="M27" s="12" t="n">
        <f aca="false">SUM(L27/15608350*100)</f>
        <v>1.53834325857634</v>
      </c>
      <c r="N27" s="3" t="n">
        <v>0</v>
      </c>
      <c r="O27" s="12" t="n">
        <f aca="false">SUM((H27+N27)/15608350*100)</f>
        <v>1.53834325857634</v>
      </c>
      <c r="P27" s="3" t="n">
        <v>0</v>
      </c>
      <c r="Q27" s="12" t="n">
        <f aca="false">SUM(P27/H27*100)</f>
        <v>0</v>
      </c>
      <c r="R27" s="3" t="s">
        <v>72</v>
      </c>
      <c r="S27" s="3" t="s">
        <v>72</v>
      </c>
      <c r="T27" s="3" t="n">
        <v>240110</v>
      </c>
    </row>
    <row r="28" customFormat="false" ht="15" hidden="false" customHeight="false" outlineLevel="0" collapsed="false">
      <c r="A28" s="3"/>
      <c r="B28" s="3" t="s">
        <v>147</v>
      </c>
      <c r="C28" s="3" t="s">
        <v>148</v>
      </c>
      <c r="D28" s="3" t="n">
        <v>1</v>
      </c>
      <c r="E28" s="3" t="n">
        <v>397182</v>
      </c>
      <c r="F28" s="3" t="n">
        <v>0</v>
      </c>
      <c r="G28" s="3" t="n">
        <v>0</v>
      </c>
      <c r="H28" s="3" t="n">
        <v>397182</v>
      </c>
      <c r="I28" s="12" t="n">
        <f aca="false">SUM(H28/15608350*100)</f>
        <v>2.54467640717949</v>
      </c>
      <c r="J28" s="3" t="n">
        <v>397182</v>
      </c>
      <c r="K28" s="3" t="n">
        <v>0</v>
      </c>
      <c r="L28" s="3" t="n">
        <f aca="false">+J28+K28</f>
        <v>397182</v>
      </c>
      <c r="M28" s="12" t="n">
        <f aca="false">SUM(L28/15608350*100)</f>
        <v>2.54467640717949</v>
      </c>
      <c r="N28" s="3" t="n">
        <v>0</v>
      </c>
      <c r="O28" s="12" t="n">
        <f aca="false">SUM((H28+N28)/15608350*100)</f>
        <v>2.54467640717949</v>
      </c>
      <c r="P28" s="3" t="n">
        <v>0</v>
      </c>
      <c r="Q28" s="12" t="n">
        <f aca="false">SUM(P28/H28*100)</f>
        <v>0</v>
      </c>
      <c r="R28" s="3" t="s">
        <v>72</v>
      </c>
      <c r="S28" s="3" t="s">
        <v>72</v>
      </c>
      <c r="T28" s="3" t="n">
        <v>397182</v>
      </c>
    </row>
    <row r="29" customFormat="false" ht="15" hidden="false" customHeight="fals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customFormat="false" ht="15" hidden="false" customHeight="false" outlineLevel="0" collapsed="false">
      <c r="A30" s="3" t="s">
        <v>92</v>
      </c>
      <c r="B30" s="3" t="s">
        <v>149</v>
      </c>
      <c r="C30" s="3"/>
      <c r="D30" s="3" t="n">
        <v>0</v>
      </c>
      <c r="E30" s="3" t="n">
        <v>0</v>
      </c>
      <c r="F30" s="3" t="n">
        <v>0</v>
      </c>
      <c r="G30" s="3" t="n">
        <v>0</v>
      </c>
      <c r="H30" s="3" t="n">
        <v>0</v>
      </c>
      <c r="I30" s="12" t="n">
        <f aca="false">SUM(H30/15608350*100)</f>
        <v>0</v>
      </c>
      <c r="J30" s="3" t="n">
        <v>0</v>
      </c>
      <c r="K30" s="3" t="n">
        <v>0</v>
      </c>
      <c r="L30" s="3" t="n">
        <f aca="false">+J30+K30</f>
        <v>0</v>
      </c>
      <c r="M30" s="12" t="n">
        <f aca="false">SUM(L30/15608350*100)</f>
        <v>0</v>
      </c>
      <c r="N30" s="3" t="n">
        <v>0</v>
      </c>
      <c r="O30" s="12" t="n">
        <f aca="false">SUM((H30+N30)/15608350*100)</f>
        <v>0</v>
      </c>
      <c r="P30" s="3" t="n">
        <v>0</v>
      </c>
      <c r="Q30" s="12" t="n">
        <v>0</v>
      </c>
      <c r="R30" s="3" t="s">
        <v>72</v>
      </c>
      <c r="S30" s="3" t="s">
        <v>72</v>
      </c>
      <c r="T30" s="3" t="n">
        <v>0</v>
      </c>
    </row>
    <row r="31" customFormat="false" ht="15" hidden="false" customHeight="false" outlineLevel="0" collapsed="false">
      <c r="A31" s="3" t="s">
        <v>94</v>
      </c>
      <c r="B31" s="3" t="s">
        <v>150</v>
      </c>
      <c r="C31" s="3"/>
      <c r="D31" s="3" t="n">
        <v>0</v>
      </c>
      <c r="E31" s="3" t="n">
        <v>0</v>
      </c>
      <c r="F31" s="3" t="n">
        <v>0</v>
      </c>
      <c r="G31" s="3" t="n">
        <v>0</v>
      </c>
      <c r="H31" s="3" t="n">
        <v>0</v>
      </c>
      <c r="I31" s="12" t="n">
        <f aca="false">SUM(H31/15608350*100)</f>
        <v>0</v>
      </c>
      <c r="J31" s="3" t="n">
        <v>0</v>
      </c>
      <c r="K31" s="3" t="n">
        <v>0</v>
      </c>
      <c r="L31" s="3" t="n">
        <f aca="false">+J31+K31</f>
        <v>0</v>
      </c>
      <c r="M31" s="12" t="n">
        <f aca="false">SUM(L31/15608350*100)</f>
        <v>0</v>
      </c>
      <c r="N31" s="3" t="n">
        <v>0</v>
      </c>
      <c r="O31" s="12" t="n">
        <f aca="false">SUM((H31+N31)/15608350*100)</f>
        <v>0</v>
      </c>
      <c r="P31" s="3" t="n">
        <v>0</v>
      </c>
      <c r="Q31" s="12" t="n">
        <v>0</v>
      </c>
      <c r="R31" s="3" t="s">
        <v>72</v>
      </c>
      <c r="S31" s="3" t="s">
        <v>72</v>
      </c>
      <c r="T31" s="3" t="n">
        <v>0</v>
      </c>
    </row>
    <row r="32" customFormat="false" ht="15" hidden="false" customHeight="false" outlineLevel="0" collapsed="false">
      <c r="A32" s="3" t="s">
        <v>96</v>
      </c>
      <c r="B32" s="3" t="s">
        <v>151</v>
      </c>
      <c r="C32" s="3"/>
      <c r="D32" s="3" t="n">
        <v>0</v>
      </c>
      <c r="E32" s="3" t="n">
        <v>0</v>
      </c>
      <c r="F32" s="3" t="n">
        <v>0</v>
      </c>
      <c r="G32" s="3" t="n">
        <v>0</v>
      </c>
      <c r="H32" s="3" t="n">
        <v>0</v>
      </c>
      <c r="I32" s="12" t="n">
        <f aca="false">SUM(H32/15608350*100)</f>
        <v>0</v>
      </c>
      <c r="J32" s="3" t="n">
        <v>0</v>
      </c>
      <c r="K32" s="3" t="n">
        <v>0</v>
      </c>
      <c r="L32" s="3" t="n">
        <f aca="false">+J32+K32</f>
        <v>0</v>
      </c>
      <c r="M32" s="12" t="n">
        <f aca="false">SUM(L32/15608350*100)</f>
        <v>0</v>
      </c>
      <c r="N32" s="3" t="n">
        <v>0</v>
      </c>
      <c r="O32" s="12" t="n">
        <f aca="false">SUM((H32+N32)/15608350*100)</f>
        <v>0</v>
      </c>
      <c r="P32" s="3" t="n">
        <v>0</v>
      </c>
      <c r="Q32" s="12" t="n">
        <v>0</v>
      </c>
      <c r="R32" s="3" t="s">
        <v>72</v>
      </c>
      <c r="S32" s="3" t="s">
        <v>72</v>
      </c>
      <c r="T32" s="3" t="n">
        <v>0</v>
      </c>
    </row>
    <row r="33" customFormat="false" ht="15" hidden="false" customHeight="false" outlineLevel="0" collapsed="false">
      <c r="A33" s="3" t="s">
        <v>113</v>
      </c>
      <c r="B33" s="3" t="s">
        <v>97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customFormat="false" ht="15" hidden="false" customHeight="false" outlineLevel="0" collapsed="false">
      <c r="A34" s="3"/>
      <c r="B34" s="3" t="s">
        <v>152</v>
      </c>
      <c r="C34" s="3"/>
      <c r="D34" s="3" t="n">
        <v>173</v>
      </c>
      <c r="E34" s="3" t="n">
        <v>53608</v>
      </c>
      <c r="F34" s="3" t="n">
        <v>0</v>
      </c>
      <c r="G34" s="3" t="n">
        <v>0</v>
      </c>
      <c r="H34" s="3" t="n">
        <v>53608</v>
      </c>
      <c r="I34" s="12" t="n">
        <f aca="false">SUM(H34/15608350*100)</f>
        <v>0.343457187979511</v>
      </c>
      <c r="J34" s="3" t="n">
        <v>53608</v>
      </c>
      <c r="K34" s="3" t="n">
        <v>0</v>
      </c>
      <c r="L34" s="3" t="n">
        <f aca="false">+J34+K34</f>
        <v>53608</v>
      </c>
      <c r="M34" s="12" t="n">
        <f aca="false">SUM(L34/15608350*100)</f>
        <v>0.343457187979511</v>
      </c>
      <c r="N34" s="3" t="n">
        <v>0</v>
      </c>
      <c r="O34" s="12" t="n">
        <f aca="false">SUM((H34+N34)/15608350*100)</f>
        <v>0.343457187979511</v>
      </c>
      <c r="P34" s="3" t="n">
        <v>0</v>
      </c>
      <c r="Q34" s="12" t="n">
        <v>0</v>
      </c>
      <c r="R34" s="3" t="s">
        <v>72</v>
      </c>
      <c r="S34" s="3" t="s">
        <v>72</v>
      </c>
      <c r="T34" s="3" t="n">
        <v>53608</v>
      </c>
    </row>
    <row r="35" customFormat="false" ht="15" hidden="false" customHeight="false" outlineLevel="0" collapsed="false">
      <c r="A35" s="3"/>
      <c r="B35" s="3" t="s">
        <v>153</v>
      </c>
      <c r="C35" s="3"/>
      <c r="D35" s="3" t="n">
        <v>45</v>
      </c>
      <c r="E35" s="3" t="n">
        <v>36999</v>
      </c>
      <c r="F35" s="3" t="n">
        <v>0</v>
      </c>
      <c r="G35" s="3" t="n">
        <v>0</v>
      </c>
      <c r="H35" s="3" t="n">
        <v>36999</v>
      </c>
      <c r="I35" s="12" t="n">
        <f aca="false">SUM(H35/15608350*100)</f>
        <v>0.237046196426912</v>
      </c>
      <c r="J35" s="3" t="n">
        <v>36999</v>
      </c>
      <c r="K35" s="3" t="n">
        <v>0</v>
      </c>
      <c r="L35" s="3" t="n">
        <f aca="false">+J35+K35</f>
        <v>36999</v>
      </c>
      <c r="M35" s="12" t="n">
        <f aca="false">SUM(L35/15608350*100)</f>
        <v>0.237046196426912</v>
      </c>
      <c r="N35" s="3" t="n">
        <v>0</v>
      </c>
      <c r="O35" s="12" t="n">
        <f aca="false">SUM((H35+N35)/15608350*100)</f>
        <v>0.237046196426912</v>
      </c>
      <c r="P35" s="3" t="n">
        <v>0</v>
      </c>
      <c r="Q35" s="12" t="n">
        <v>0</v>
      </c>
      <c r="R35" s="3" t="s">
        <v>72</v>
      </c>
      <c r="S35" s="3" t="s">
        <v>72</v>
      </c>
      <c r="T35" s="3" t="n">
        <v>36999</v>
      </c>
    </row>
    <row r="36" customFormat="false" ht="15" hidden="false" customHeight="false" outlineLevel="0" collapsed="false">
      <c r="A36" s="3"/>
      <c r="B36" s="3" t="s">
        <v>154</v>
      </c>
      <c r="C36" s="3"/>
      <c r="D36" s="3" t="n">
        <v>100</v>
      </c>
      <c r="E36" s="3" t="n">
        <v>32720</v>
      </c>
      <c r="F36" s="3" t="n">
        <v>0</v>
      </c>
      <c r="G36" s="3" t="n">
        <v>0</v>
      </c>
      <c r="H36" s="3" t="n">
        <v>32720</v>
      </c>
      <c r="I36" s="12" t="n">
        <f aca="false">SUM(H36/15608350*100)</f>
        <v>0.20963138320194</v>
      </c>
      <c r="J36" s="3" t="n">
        <v>32720</v>
      </c>
      <c r="K36" s="3" t="n">
        <v>0</v>
      </c>
      <c r="L36" s="3" t="n">
        <f aca="false">+J36+K36</f>
        <v>32720</v>
      </c>
      <c r="M36" s="12" t="n">
        <f aca="false">SUM(L36/15608350*100)</f>
        <v>0.20963138320194</v>
      </c>
      <c r="N36" s="3" t="n">
        <v>0</v>
      </c>
      <c r="O36" s="12" t="n">
        <f aca="false">SUM((H36+N36)/15608350*100)</f>
        <v>0.20963138320194</v>
      </c>
      <c r="P36" s="3" t="n">
        <v>0</v>
      </c>
      <c r="Q36" s="12" t="n">
        <v>0</v>
      </c>
      <c r="R36" s="3" t="s">
        <v>72</v>
      </c>
      <c r="S36" s="3" t="s">
        <v>72</v>
      </c>
      <c r="T36" s="3" t="n">
        <v>32720</v>
      </c>
    </row>
    <row r="37" customFormat="false" ht="15" hidden="false" customHeight="false" outlineLevel="0" collapsed="false">
      <c r="A37" s="3"/>
      <c r="B37" s="3" t="s">
        <v>155</v>
      </c>
      <c r="C37" s="3"/>
      <c r="D37" s="3" t="n">
        <v>129</v>
      </c>
      <c r="E37" s="3" t="n">
        <v>848422</v>
      </c>
      <c r="F37" s="3" t="n">
        <v>0</v>
      </c>
      <c r="G37" s="3" t="n">
        <v>0</v>
      </c>
      <c r="H37" s="3" t="n">
        <v>848422</v>
      </c>
      <c r="I37" s="12" t="n">
        <f aca="false">SUM(H37/15608350*100)</f>
        <v>5.43569307454023</v>
      </c>
      <c r="J37" s="3" t="n">
        <v>848422</v>
      </c>
      <c r="K37" s="3" t="n">
        <v>0</v>
      </c>
      <c r="L37" s="3" t="n">
        <f aca="false">+J37+K37</f>
        <v>848422</v>
      </c>
      <c r="M37" s="12" t="n">
        <f aca="false">SUM(L37/15608350*100)</f>
        <v>5.43569307454023</v>
      </c>
      <c r="N37" s="3" t="n">
        <v>0</v>
      </c>
      <c r="O37" s="12" t="n">
        <f aca="false">SUM((H37+N37)/15608350*100)</f>
        <v>5.43569307454023</v>
      </c>
      <c r="P37" s="3" t="n">
        <v>0</v>
      </c>
      <c r="Q37" s="12" t="n">
        <v>0</v>
      </c>
      <c r="R37" s="3" t="s">
        <v>72</v>
      </c>
      <c r="S37" s="3" t="s">
        <v>72</v>
      </c>
      <c r="T37" s="3" t="n">
        <v>846595</v>
      </c>
    </row>
    <row r="38" customFormat="false" ht="15" hidden="false" customHeight="false" outlineLevel="0" collapsed="false">
      <c r="A38" s="3"/>
      <c r="B38" s="3" t="s">
        <v>156</v>
      </c>
      <c r="C38" s="3" t="s">
        <v>157</v>
      </c>
      <c r="D38" s="3" t="n">
        <v>1</v>
      </c>
      <c r="E38" s="3" t="n">
        <v>180400</v>
      </c>
      <c r="F38" s="3" t="n">
        <v>0</v>
      </c>
      <c r="G38" s="3" t="n">
        <v>0</v>
      </c>
      <c r="H38" s="3" t="n">
        <v>180400</v>
      </c>
      <c r="I38" s="12" t="n">
        <f aca="false">SUM(H38/15608350*100)</f>
        <v>1.15579161154126</v>
      </c>
      <c r="J38" s="3" t="n">
        <v>180400</v>
      </c>
      <c r="K38" s="3" t="n">
        <v>0</v>
      </c>
      <c r="L38" s="3" t="n">
        <f aca="false">+J38+K38</f>
        <v>180400</v>
      </c>
      <c r="M38" s="12" t="n">
        <f aca="false">SUM(L38/15608350*100)</f>
        <v>1.15579161154126</v>
      </c>
      <c r="N38" s="3" t="n">
        <v>0</v>
      </c>
      <c r="O38" s="12" t="n">
        <f aca="false">SUM((H38+N38)/15608350*100)</f>
        <v>1.15579161154126</v>
      </c>
      <c r="P38" s="3" t="n">
        <v>0</v>
      </c>
      <c r="Q38" s="12" t="n">
        <f aca="false">SUM(P38/H38*100)</f>
        <v>0</v>
      </c>
      <c r="R38" s="3" t="s">
        <v>72</v>
      </c>
      <c r="S38" s="3" t="s">
        <v>72</v>
      </c>
      <c r="T38" s="3" t="n">
        <v>180400</v>
      </c>
    </row>
    <row r="39" customFormat="false" ht="15" hidden="false" customHeight="false" outlineLevel="0" collapsed="false">
      <c r="A39" s="3"/>
      <c r="B39" s="3" t="s">
        <v>158</v>
      </c>
      <c r="C39" s="3" t="s">
        <v>159</v>
      </c>
      <c r="D39" s="3" t="n">
        <v>1</v>
      </c>
      <c r="E39" s="3" t="n">
        <v>239523</v>
      </c>
      <c r="F39" s="3" t="n">
        <v>0</v>
      </c>
      <c r="G39" s="3" t="n">
        <v>0</v>
      </c>
      <c r="H39" s="3" t="n">
        <v>239523</v>
      </c>
      <c r="I39" s="12" t="n">
        <f aca="false">SUM(H39/15608350*100)</f>
        <v>1.53458245105985</v>
      </c>
      <c r="J39" s="3" t="n">
        <v>239523</v>
      </c>
      <c r="K39" s="3" t="n">
        <v>0</v>
      </c>
      <c r="L39" s="3" t="n">
        <f aca="false">+J39+K39</f>
        <v>239523</v>
      </c>
      <c r="M39" s="12" t="n">
        <f aca="false">SUM(L39/15608350*100)</f>
        <v>1.53458245105985</v>
      </c>
      <c r="N39" s="3" t="n">
        <v>0</v>
      </c>
      <c r="O39" s="12" t="n">
        <f aca="false">SUM((H39+N39)/15608350*100)</f>
        <v>1.53458245105985</v>
      </c>
      <c r="P39" s="3" t="n">
        <v>0</v>
      </c>
      <c r="Q39" s="12" t="n">
        <f aca="false">SUM(P39/H39*100)</f>
        <v>0</v>
      </c>
      <c r="R39" s="3" t="s">
        <v>72</v>
      </c>
      <c r="S39" s="3" t="s">
        <v>72</v>
      </c>
      <c r="T39" s="3" t="n">
        <v>239523</v>
      </c>
    </row>
    <row r="40" customFormat="false" ht="15" hidden="false" customHeight="false" outlineLevel="0" collapsed="false">
      <c r="A40" s="3"/>
      <c r="B40" s="3" t="s">
        <v>160</v>
      </c>
      <c r="C40" s="3"/>
      <c r="D40" s="3" t="n">
        <v>1</v>
      </c>
      <c r="E40" s="3" t="n">
        <v>87303</v>
      </c>
      <c r="F40" s="3" t="n">
        <v>0</v>
      </c>
      <c r="G40" s="3" t="n">
        <v>0</v>
      </c>
      <c r="H40" s="3" t="n">
        <v>87303</v>
      </c>
      <c r="I40" s="12" t="n">
        <f aca="false">SUM(H40/15608350*100)</f>
        <v>0.55933522761855</v>
      </c>
      <c r="J40" s="3" t="n">
        <v>87303</v>
      </c>
      <c r="K40" s="3" t="n">
        <v>0</v>
      </c>
      <c r="L40" s="3" t="n">
        <f aca="false">+J40+K40</f>
        <v>87303</v>
      </c>
      <c r="M40" s="12" t="n">
        <f aca="false">SUM(L40/15608350*100)</f>
        <v>0.55933522761855</v>
      </c>
      <c r="N40" s="3" t="n">
        <v>0</v>
      </c>
      <c r="O40" s="12" t="n">
        <f aca="false">SUM((H40+N40)/15608350*100)</f>
        <v>0.55933522761855</v>
      </c>
      <c r="P40" s="3" t="n">
        <v>0</v>
      </c>
      <c r="Q40" s="12" t="n">
        <v>0</v>
      </c>
      <c r="R40" s="3" t="s">
        <v>72</v>
      </c>
      <c r="S40" s="3" t="s">
        <v>72</v>
      </c>
      <c r="T40" s="3" t="n">
        <v>87303</v>
      </c>
    </row>
    <row r="41" s="4" customFormat="true" ht="15" hidden="false" customHeight="false" outlineLevel="0" collapsed="false">
      <c r="A41" s="9"/>
      <c r="B41" s="9" t="s">
        <v>161</v>
      </c>
      <c r="C41" s="9"/>
      <c r="D41" s="9" t="n">
        <f aca="false">+D22+D23+D30+D31+D32+D34+D35+D36+D37+D40</f>
        <v>22997</v>
      </c>
      <c r="E41" s="9" t="n">
        <f aca="false">+E22+E23+E30+E31+E32+E34+E35+E36+E37+E40</f>
        <v>8291013</v>
      </c>
      <c r="F41" s="9" t="n">
        <f aca="false">+F22+F23+F30+F31+F32+F34+F35+F36+F37+F40</f>
        <v>0</v>
      </c>
      <c r="G41" s="9" t="n">
        <f aca="false">+G22+G23+G30+G31+G32+G34+G35+G36+G37+G40</f>
        <v>0</v>
      </c>
      <c r="H41" s="9" t="n">
        <f aca="false">+H22+H23+H30+H31+H32+H34+H35+H36+H37+H40</f>
        <v>8291013</v>
      </c>
      <c r="I41" s="13" t="n">
        <f aca="false">+I22+I23+I30+I31+I32+I34+I35+I36+I37+I40</f>
        <v>53.1190868989996</v>
      </c>
      <c r="J41" s="9" t="n">
        <f aca="false">+J22+J23+J30+J31+J32+J34+J35+J36+J37+J40</f>
        <v>8291013</v>
      </c>
      <c r="K41" s="9" t="n">
        <f aca="false">+K22+K23+K30+K31+K32+K34+K35+K36+K37+K40</f>
        <v>0</v>
      </c>
      <c r="L41" s="9" t="n">
        <f aca="false">+L22+L23+L30+L31+L32+L34+L35+L36+L37+L40</f>
        <v>8291013</v>
      </c>
      <c r="M41" s="13" t="n">
        <f aca="false">+M22+M23+M30+M31+M32+M34+M35+M36+M37+M40</f>
        <v>53.1190868989996</v>
      </c>
      <c r="N41" s="9" t="n">
        <f aca="false">+N22+N23+N30+N31+N32+N34+N35+N36+N37+N40</f>
        <v>0</v>
      </c>
      <c r="O41" s="13" t="n">
        <f aca="false">+O22+O23+O30+O31+O32+O34+O35+O36+O37+O40</f>
        <v>53.1190868989996</v>
      </c>
      <c r="P41" s="9" t="n">
        <f aca="false">+P22+P23+P30+P31+P32+P34+P35+P36+P37+P40</f>
        <v>0</v>
      </c>
      <c r="Q41" s="13" t="n">
        <v>0</v>
      </c>
      <c r="R41" s="9"/>
      <c r="S41" s="9"/>
      <c r="T41" s="9" t="n">
        <f aca="false">+T22+T23+T30+T31+T32+T34+T35+T36+T37+T40</f>
        <v>8200792</v>
      </c>
    </row>
    <row r="42" s="4" customFormat="true" ht="15" hidden="false" customHeight="false" outlineLevel="0" collapsed="false">
      <c r="A42" s="9"/>
      <c r="B42" s="9" t="s">
        <v>162</v>
      </c>
      <c r="C42" s="9"/>
      <c r="D42" s="9" t="n">
        <f aca="false">+D18+D20+D41</f>
        <v>23010</v>
      </c>
      <c r="E42" s="9" t="n">
        <f aca="false">+E18+E20+E41</f>
        <v>8557906</v>
      </c>
      <c r="F42" s="9" t="n">
        <f aca="false">+F18+F20+F41</f>
        <v>0</v>
      </c>
      <c r="G42" s="9" t="n">
        <f aca="false">+G18+G20+G41</f>
        <v>0</v>
      </c>
      <c r="H42" s="9" t="n">
        <f aca="false">+H18+H20+H41</f>
        <v>8557906</v>
      </c>
      <c r="I42" s="13" t="n">
        <f aca="false">+I18+I20+I41</f>
        <v>54.8290242081963</v>
      </c>
      <c r="J42" s="9" t="n">
        <f aca="false">+J18+J20+J41</f>
        <v>8557906</v>
      </c>
      <c r="K42" s="9" t="n">
        <f aca="false">+K18+K20+K41</f>
        <v>0</v>
      </c>
      <c r="L42" s="9" t="n">
        <f aca="false">+L18+L20+L41</f>
        <v>8557906</v>
      </c>
      <c r="M42" s="13" t="n">
        <f aca="false">+M18+M20+M41</f>
        <v>54.8290242081963</v>
      </c>
      <c r="N42" s="9" t="n">
        <f aca="false">+N18+N20+N41</f>
        <v>0</v>
      </c>
      <c r="O42" s="13" t="n">
        <f aca="false">+O18+O20+O41</f>
        <v>54.8290242081963</v>
      </c>
      <c r="P42" s="9" t="n">
        <f aca="false">+P18+P20+P41</f>
        <v>0</v>
      </c>
      <c r="Q42" s="13" t="n">
        <v>0</v>
      </c>
      <c r="R42" s="9"/>
      <c r="S42" s="9"/>
      <c r="T42" s="9" t="n">
        <f aca="false">+T18+T20+T41</f>
        <v>8466165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3" min="9" style="0" width="12.71"/>
    <col collapsed="false" customWidth="true" hidden="false" outlineLevel="0" max="15" min="14" style="0" width="20.71"/>
    <col collapsed="false" customWidth="true" hidden="false" outlineLevel="0" max="18" min="16" style="0" width="12.71"/>
    <col collapsed="false" customWidth="true" hidden="false" outlineLevel="0" max="20" min="19" style="0" width="16.71"/>
  </cols>
  <sheetData>
    <row r="1" s="6" customFormat="true" ht="15.75" hidden="false" customHeight="false" outlineLevel="0" collapsed="false">
      <c r="A1" s="6" t="s">
        <v>163</v>
      </c>
    </row>
    <row r="3" s="4" customFormat="true" ht="90" hidden="false" customHeight="true" outlineLevel="0" collapsed="false">
      <c r="A3" s="7" t="s">
        <v>33</v>
      </c>
      <c r="B3" s="7" t="s">
        <v>81</v>
      </c>
      <c r="C3" s="7" t="s">
        <v>82</v>
      </c>
      <c r="D3" s="7" t="s">
        <v>35</v>
      </c>
      <c r="E3" s="7" t="s">
        <v>36</v>
      </c>
      <c r="F3" s="7" t="s">
        <v>37</v>
      </c>
      <c r="G3" s="7" t="s">
        <v>38</v>
      </c>
      <c r="H3" s="7" t="s">
        <v>83</v>
      </c>
      <c r="I3" s="7" t="s">
        <v>118</v>
      </c>
      <c r="J3" s="7" t="s">
        <v>41</v>
      </c>
      <c r="K3" s="7"/>
      <c r="L3" s="7"/>
      <c r="M3" s="7"/>
      <c r="N3" s="7" t="s">
        <v>42</v>
      </c>
      <c r="O3" s="7" t="s">
        <v>43</v>
      </c>
      <c r="P3" s="7" t="s">
        <v>44</v>
      </c>
      <c r="Q3" s="7"/>
      <c r="R3" s="7" t="s">
        <v>45</v>
      </c>
      <c r="S3" s="7"/>
      <c r="T3" s="7" t="s">
        <v>46</v>
      </c>
    </row>
    <row r="4" s="4" customFormat="true" ht="30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10" t="s">
        <v>47</v>
      </c>
      <c r="K4" s="10"/>
      <c r="L4" s="10"/>
      <c r="M4" s="7" t="s">
        <v>48</v>
      </c>
      <c r="N4" s="14"/>
      <c r="O4" s="9"/>
      <c r="P4" s="8" t="s">
        <v>49</v>
      </c>
      <c r="Q4" s="7" t="s">
        <v>50</v>
      </c>
      <c r="R4" s="7" t="s">
        <v>49</v>
      </c>
      <c r="S4" s="7" t="s">
        <v>50</v>
      </c>
      <c r="T4" s="9"/>
    </row>
    <row r="5" s="4" customFormat="true" ht="15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7" t="s">
        <v>51</v>
      </c>
      <c r="K5" s="7" t="s">
        <v>52</v>
      </c>
      <c r="L5" s="7" t="s">
        <v>53</v>
      </c>
      <c r="M5" s="9"/>
      <c r="N5" s="9"/>
      <c r="O5" s="9"/>
      <c r="P5" s="9"/>
      <c r="Q5" s="9"/>
      <c r="R5" s="9"/>
      <c r="S5" s="9"/>
      <c r="T5" s="9"/>
    </row>
    <row r="6" s="4" customFormat="true" ht="15" hidden="false" customHeight="false" outlineLevel="0" collapsed="false">
      <c r="A6" s="15"/>
      <c r="B6" s="15" t="s">
        <v>54</v>
      </c>
      <c r="C6" s="15" t="s">
        <v>55</v>
      </c>
      <c r="D6" s="15" t="s">
        <v>56</v>
      </c>
      <c r="E6" s="15" t="s">
        <v>57</v>
      </c>
      <c r="F6" s="15" t="s">
        <v>58</v>
      </c>
      <c r="G6" s="15" t="s">
        <v>59</v>
      </c>
      <c r="H6" s="15" t="s">
        <v>60</v>
      </c>
      <c r="I6" s="15" t="s">
        <v>61</v>
      </c>
      <c r="J6" s="15" t="s">
        <v>62</v>
      </c>
      <c r="K6" s="15"/>
      <c r="L6" s="15"/>
      <c r="M6" s="15"/>
      <c r="N6" s="15" t="s">
        <v>63</v>
      </c>
      <c r="O6" s="15" t="s">
        <v>64</v>
      </c>
      <c r="P6" s="15" t="s">
        <v>65</v>
      </c>
      <c r="Q6" s="15"/>
      <c r="R6" s="15" t="s">
        <v>66</v>
      </c>
      <c r="S6" s="15"/>
      <c r="T6" s="15" t="s">
        <v>67</v>
      </c>
    </row>
    <row r="7" customFormat="false" ht="15" hidden="false" customHeight="false" outlineLevel="0" collapsed="false">
      <c r="A7" s="3" t="s">
        <v>86</v>
      </c>
      <c r="B7" s="3" t="s">
        <v>164</v>
      </c>
      <c r="C7" s="3"/>
      <c r="D7" s="3" t="n">
        <v>0</v>
      </c>
      <c r="E7" s="3" t="n">
        <v>0</v>
      </c>
      <c r="F7" s="3" t="n">
        <v>0</v>
      </c>
      <c r="G7" s="3" t="n">
        <v>0</v>
      </c>
      <c r="H7" s="3" t="n">
        <v>0</v>
      </c>
      <c r="I7" s="12" t="n">
        <f aca="false">SUM(H7/15608350*100)</f>
        <v>0</v>
      </c>
      <c r="J7" s="3" t="n">
        <v>0</v>
      </c>
      <c r="K7" s="3" t="n">
        <v>0</v>
      </c>
      <c r="L7" s="3" t="n">
        <f aca="false">+J7+K7</f>
        <v>0</v>
      </c>
      <c r="M7" s="12" t="n">
        <f aca="false">SUM(L7/15608350*100)</f>
        <v>0</v>
      </c>
      <c r="N7" s="3" t="n">
        <v>0</v>
      </c>
      <c r="O7" s="12" t="n">
        <f aca="false">SUM((H7+N7)/15608350*100)</f>
        <v>0</v>
      </c>
      <c r="P7" s="3" t="n">
        <v>0</v>
      </c>
      <c r="Q7" s="12" t="n">
        <v>0</v>
      </c>
      <c r="R7" s="3" t="s">
        <v>72</v>
      </c>
      <c r="S7" s="3" t="s">
        <v>72</v>
      </c>
      <c r="T7" s="3" t="n">
        <v>0</v>
      </c>
    </row>
    <row r="8" customFormat="false" ht="15" hidden="false" customHeight="false" outlineLevel="0" collapsed="false">
      <c r="A8" s="3" t="s">
        <v>107</v>
      </c>
      <c r="B8" s="3" t="s">
        <v>165</v>
      </c>
      <c r="C8" s="3"/>
      <c r="D8" s="3" t="n">
        <v>0</v>
      </c>
      <c r="E8" s="3" t="n">
        <v>0</v>
      </c>
      <c r="F8" s="3" t="n">
        <v>0</v>
      </c>
      <c r="G8" s="3" t="n">
        <v>0</v>
      </c>
      <c r="H8" s="3" t="n">
        <v>0</v>
      </c>
      <c r="I8" s="12" t="n">
        <f aca="false">SUM(H8/15608350*100)</f>
        <v>0</v>
      </c>
      <c r="J8" s="3" t="n">
        <v>0</v>
      </c>
      <c r="K8" s="3" t="n">
        <v>0</v>
      </c>
      <c r="L8" s="3" t="n">
        <f aca="false">+J8+K8</f>
        <v>0</v>
      </c>
      <c r="M8" s="12" t="n">
        <f aca="false">SUM(L8/15608350*100)</f>
        <v>0</v>
      </c>
      <c r="N8" s="3" t="n">
        <v>0</v>
      </c>
      <c r="O8" s="12" t="n">
        <f aca="false">SUM((H8+N8)/15608350*100)</f>
        <v>0</v>
      </c>
      <c r="P8" s="3" t="n">
        <v>0</v>
      </c>
      <c r="Q8" s="12" t="n">
        <v>0</v>
      </c>
      <c r="R8" s="3" t="s">
        <v>72</v>
      </c>
      <c r="S8" s="3" t="s">
        <v>72</v>
      </c>
      <c r="T8" s="3" t="n">
        <v>0</v>
      </c>
    </row>
    <row r="9" customFormat="false" ht="15" hidden="false" customHeight="fals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="4" customFormat="true" ht="15" hidden="false" customHeight="false" outlineLevel="0" collapsed="false">
      <c r="A10" s="9"/>
      <c r="B10" s="9" t="s">
        <v>166</v>
      </c>
      <c r="C10" s="9"/>
      <c r="D10" s="9" t="n">
        <f aca="false">+D7+D8</f>
        <v>0</v>
      </c>
      <c r="E10" s="9" t="n">
        <f aca="false">+E7+E8</f>
        <v>0</v>
      </c>
      <c r="F10" s="9" t="n">
        <f aca="false">+F7+F8</f>
        <v>0</v>
      </c>
      <c r="G10" s="9" t="n">
        <f aca="false">+G7+G8</f>
        <v>0</v>
      </c>
      <c r="H10" s="9" t="n">
        <f aca="false">+H7+H8</f>
        <v>0</v>
      </c>
      <c r="I10" s="13" t="n">
        <f aca="false">+I7+I8</f>
        <v>0</v>
      </c>
      <c r="J10" s="9" t="n">
        <f aca="false">+J7+J8</f>
        <v>0</v>
      </c>
      <c r="K10" s="9" t="n">
        <f aca="false">+K7+K8</f>
        <v>0</v>
      </c>
      <c r="L10" s="9" t="n">
        <f aca="false">+L7+L8</f>
        <v>0</v>
      </c>
      <c r="M10" s="13" t="n">
        <f aca="false">+M7+M8</f>
        <v>0</v>
      </c>
      <c r="N10" s="9" t="n">
        <f aca="false">+N7+N8</f>
        <v>0</v>
      </c>
      <c r="O10" s="13" t="n">
        <f aca="false">+O7+O8</f>
        <v>0</v>
      </c>
      <c r="P10" s="9" t="n">
        <f aca="false">+P7+P8</f>
        <v>0</v>
      </c>
      <c r="Q10" s="13" t="n">
        <f aca="false">+Q7+Q8</f>
        <v>0</v>
      </c>
      <c r="R10" s="9"/>
      <c r="S10" s="9"/>
      <c r="T10" s="9" t="n">
        <f aca="false"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50.71"/>
    <col collapsed="false" customWidth="true" hidden="false" outlineLevel="0" max="3" min="2" style="0" width="20.71"/>
    <col collapsed="false" customWidth="true" hidden="false" outlineLevel="0" max="5" min="5" style="0" width="20.71"/>
  </cols>
  <sheetData>
    <row r="1" s="6" customFormat="true" ht="15.75" hidden="false" customHeight="false" outlineLevel="0" collapsed="false">
      <c r="A1" s="16" t="s">
        <v>167</v>
      </c>
      <c r="B1" s="16"/>
      <c r="C1" s="16"/>
      <c r="D1" s="16"/>
    </row>
    <row r="2" customFormat="false" ht="15" hidden="false" customHeight="false" outlineLevel="0" collapsed="false">
      <c r="A2" s="3" t="s">
        <v>168</v>
      </c>
      <c r="B2" s="3" t="s">
        <v>169</v>
      </c>
      <c r="C2" s="3" t="s">
        <v>170</v>
      </c>
      <c r="D2" s="3" t="s">
        <v>171</v>
      </c>
    </row>
    <row r="3" customFormat="false" ht="15" hidden="false" customHeight="false" outlineLevel="0" collapsed="false">
      <c r="A3" s="3"/>
      <c r="B3" s="3"/>
      <c r="C3" s="3"/>
      <c r="D3" s="3"/>
    </row>
    <row r="4" s="4" customFormat="true" ht="15" hidden="false" customHeight="false" outlineLevel="0" collapsed="false">
      <c r="A4" s="9" t="s">
        <v>79</v>
      </c>
      <c r="B4" s="9"/>
      <c r="C4" s="9" t="n">
        <f aca="false">SUM(C2:C3)</f>
        <v>0</v>
      </c>
      <c r="D4" s="9" t="n">
        <f aca="false">SUM(D2:D3)</f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2" min="1" style="0" width="50.71"/>
  </cols>
  <sheetData>
    <row r="1" s="6" customFormat="true" ht="15.75" hidden="false" customHeight="true" outlineLevel="0" collapsed="false">
      <c r="A1" s="17" t="s">
        <v>172</v>
      </c>
      <c r="B1" s="17"/>
    </row>
    <row r="2" customFormat="false" ht="15" hidden="false" customHeight="false" outlineLevel="0" collapsed="false">
      <c r="A2" s="3" t="s">
        <v>35</v>
      </c>
      <c r="B2" s="3" t="s">
        <v>170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50.71"/>
    <col collapsed="false" customWidth="true" hidden="false" outlineLevel="0" max="4" min="3" style="0" width="12.71"/>
    <col collapsed="false" customWidth="true" hidden="false" outlineLevel="0" max="5" min="5" style="0" width="50.71"/>
    <col collapsed="false" customWidth="true" hidden="false" outlineLevel="0" max="7" min="6" style="0" width="12.71"/>
    <col collapsed="false" customWidth="true" hidden="false" outlineLevel="0" max="10" min="8" style="0" width="20.71"/>
  </cols>
  <sheetData>
    <row r="1" s="18" customFormat="true" ht="12.75" hidden="false" customHeight="false" outlineLevel="0" collapsed="false"/>
    <row r="2" s="6" customFormat="true" ht="15.75" hidden="false" customHeight="false" outlineLevel="0" collapsed="false">
      <c r="A2" s="19" t="s">
        <v>173</v>
      </c>
      <c r="B2" s="19"/>
      <c r="C2" s="19"/>
      <c r="D2" s="19"/>
      <c r="E2" s="19"/>
      <c r="F2" s="19"/>
      <c r="G2" s="19"/>
      <c r="H2" s="19"/>
      <c r="I2" s="19"/>
      <c r="J2" s="19"/>
    </row>
    <row r="3" s="18" customFormat="true" ht="51" hidden="false" customHeight="true" outlineLevel="0" collapsed="false">
      <c r="A3" s="20" t="s">
        <v>174</v>
      </c>
      <c r="B3" s="21" t="s">
        <v>175</v>
      </c>
      <c r="C3" s="21"/>
      <c r="D3" s="21"/>
      <c r="E3" s="21" t="s">
        <v>176</v>
      </c>
      <c r="F3" s="21"/>
      <c r="G3" s="21"/>
      <c r="H3" s="22" t="s">
        <v>177</v>
      </c>
      <c r="I3" s="22"/>
      <c r="J3" s="21" t="s">
        <v>178</v>
      </c>
    </row>
    <row r="4" s="18" customFormat="true" ht="12.75" hidden="false" customHeight="true" outlineLevel="0" collapsed="false">
      <c r="A4" s="20" t="s">
        <v>179</v>
      </c>
      <c r="B4" s="22" t="s">
        <v>180</v>
      </c>
      <c r="C4" s="22"/>
      <c r="D4" s="22"/>
      <c r="E4" s="22" t="s">
        <v>181</v>
      </c>
      <c r="F4" s="22"/>
      <c r="G4" s="22"/>
      <c r="H4" s="22" t="s">
        <v>182</v>
      </c>
      <c r="I4" s="22"/>
      <c r="J4" s="22" t="s">
        <v>183</v>
      </c>
    </row>
    <row r="5" s="18" customFormat="true" ht="51" hidden="false" customHeight="false" outlineLevel="0" collapsed="false">
      <c r="A5" s="20" t="s">
        <v>184</v>
      </c>
      <c r="B5" s="20" t="s">
        <v>185</v>
      </c>
      <c r="C5" s="20" t="s">
        <v>82</v>
      </c>
      <c r="D5" s="20" t="s">
        <v>186</v>
      </c>
      <c r="E5" s="20" t="s">
        <v>185</v>
      </c>
      <c r="F5" s="20" t="s">
        <v>82</v>
      </c>
      <c r="G5" s="20" t="s">
        <v>186</v>
      </c>
      <c r="H5" s="20" t="s">
        <v>187</v>
      </c>
      <c r="I5" s="21" t="s">
        <v>188</v>
      </c>
      <c r="J5" s="20"/>
    </row>
    <row r="6" customFormat="false" ht="15" hidden="false" customHeight="false" outlineLevel="0" collapsed="false">
      <c r="A6" s="3" t="n">
        <v>1</v>
      </c>
      <c r="B6" s="11" t="s">
        <v>189</v>
      </c>
      <c r="C6" s="11" t="s">
        <v>189</v>
      </c>
      <c r="D6" s="11" t="s">
        <v>189</v>
      </c>
      <c r="E6" s="11" t="s">
        <v>189</v>
      </c>
      <c r="F6" s="11" t="s">
        <v>189</v>
      </c>
      <c r="G6" s="11" t="s">
        <v>189</v>
      </c>
      <c r="H6" s="11" t="s">
        <v>189</v>
      </c>
      <c r="I6" s="11" t="s">
        <v>189</v>
      </c>
      <c r="J6" s="11" t="s">
        <v>189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rintOptions headings="false" gridLines="false" gridLinesSet="true" horizontalCentered="false" verticalCentered="false"/>
  <pageMargins left="0.0138888888888889" right="0.208333333333333" top="0.833333333333333" bottom="0.416666666666667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2022-07-05T09:05:46Z</dcterms:created>
  <dc:creator>Naveen Kiran Logisetti</dc:creator>
  <dc:description/>
  <dc:language>en-US</dc:language>
  <cp:lastModifiedBy>a b</cp:lastModifiedBy>
  <dcterms:modified xsi:type="dcterms:W3CDTF">2022-12-03T12:22:39Z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